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Лист1!$A$1:$K$162</definedName>
  </definedNames>
  <calcPr calcId="125725"/>
</workbook>
</file>

<file path=xl/calcChain.xml><?xml version="1.0" encoding="utf-8"?>
<calcChain xmlns="http://schemas.openxmlformats.org/spreadsheetml/2006/main">
  <c r="H158" i="1"/>
  <c r="H159" l="1"/>
  <c r="H161"/>
  <c r="H160" l="1"/>
  <c r="G154" l="1"/>
  <c r="H154"/>
  <c r="I154"/>
  <c r="J154"/>
  <c r="F154"/>
  <c r="E152"/>
  <c r="E153"/>
  <c r="E151"/>
  <c r="G150"/>
  <c r="H150"/>
  <c r="I150"/>
  <c r="J150"/>
  <c r="F150"/>
  <c r="E148"/>
  <c r="E149"/>
  <c r="E147"/>
  <c r="G161"/>
  <c r="G146"/>
  <c r="H146"/>
  <c r="I146"/>
  <c r="J146"/>
  <c r="F146"/>
  <c r="E144"/>
  <c r="E145"/>
  <c r="E143"/>
  <c r="H74"/>
  <c r="E154" l="1"/>
  <c r="E150"/>
  <c r="E146"/>
  <c r="E140"/>
  <c r="E141"/>
  <c r="E142"/>
  <c r="E139"/>
  <c r="G142"/>
  <c r="H142"/>
  <c r="I142"/>
  <c r="J142"/>
  <c r="F142"/>
  <c r="G58" l="1"/>
  <c r="H58"/>
  <c r="I58"/>
  <c r="J58"/>
  <c r="F58"/>
  <c r="E56"/>
  <c r="E57"/>
  <c r="E55"/>
  <c r="H162"/>
  <c r="I161"/>
  <c r="J161"/>
  <c r="E160"/>
  <c r="G160"/>
  <c r="I160"/>
  <c r="J160"/>
  <c r="F160"/>
  <c r="G159"/>
  <c r="I159"/>
  <c r="J159"/>
  <c r="F159"/>
  <c r="G138"/>
  <c r="H138"/>
  <c r="I138"/>
  <c r="J138"/>
  <c r="F138"/>
  <c r="E138" s="1"/>
  <c r="E136"/>
  <c r="E137"/>
  <c r="E135"/>
  <c r="G134"/>
  <c r="H134"/>
  <c r="I134"/>
  <c r="J134"/>
  <c r="F134"/>
  <c r="E132"/>
  <c r="E133"/>
  <c r="E131"/>
  <c r="G130"/>
  <c r="H130"/>
  <c r="I130"/>
  <c r="J130"/>
  <c r="F130"/>
  <c r="E128"/>
  <c r="E129"/>
  <c r="E127"/>
  <c r="G126"/>
  <c r="H126"/>
  <c r="I126"/>
  <c r="J126"/>
  <c r="F126"/>
  <c r="E124"/>
  <c r="E125"/>
  <c r="E123"/>
  <c r="G122"/>
  <c r="H122"/>
  <c r="I122"/>
  <c r="J122"/>
  <c r="F122"/>
  <c r="E120"/>
  <c r="E121"/>
  <c r="E119"/>
  <c r="G118"/>
  <c r="H118"/>
  <c r="I118"/>
  <c r="J118"/>
  <c r="F118"/>
  <c r="E116"/>
  <c r="E117"/>
  <c r="E115"/>
  <c r="G114"/>
  <c r="H114"/>
  <c r="I114"/>
  <c r="J114"/>
  <c r="F114"/>
  <c r="E112"/>
  <c r="E113"/>
  <c r="E111"/>
  <c r="G110"/>
  <c r="H110"/>
  <c r="I110"/>
  <c r="J110"/>
  <c r="F110"/>
  <c r="E108"/>
  <c r="E109"/>
  <c r="E107"/>
  <c r="G106"/>
  <c r="H106"/>
  <c r="I106"/>
  <c r="J106"/>
  <c r="F106"/>
  <c r="E104"/>
  <c r="E105"/>
  <c r="E103"/>
  <c r="G102"/>
  <c r="H102"/>
  <c r="I102"/>
  <c r="J102"/>
  <c r="F102"/>
  <c r="E100"/>
  <c r="E101"/>
  <c r="E99"/>
  <c r="G98"/>
  <c r="H98"/>
  <c r="I98"/>
  <c r="J98"/>
  <c r="F98"/>
  <c r="E98" s="1"/>
  <c r="E96"/>
  <c r="E97"/>
  <c r="E95"/>
  <c r="G94"/>
  <c r="H94"/>
  <c r="I94"/>
  <c r="J94"/>
  <c r="F94"/>
  <c r="E92"/>
  <c r="E93"/>
  <c r="E91"/>
  <c r="G90"/>
  <c r="H90"/>
  <c r="I90"/>
  <c r="J90"/>
  <c r="F90"/>
  <c r="E88"/>
  <c r="E89"/>
  <c r="E87"/>
  <c r="G86"/>
  <c r="H86"/>
  <c r="I86"/>
  <c r="J86"/>
  <c r="F86"/>
  <c r="E84"/>
  <c r="E85"/>
  <c r="E83"/>
  <c r="G82"/>
  <c r="H82"/>
  <c r="I82"/>
  <c r="J82"/>
  <c r="F82"/>
  <c r="E80"/>
  <c r="E81"/>
  <c r="E79"/>
  <c r="G78"/>
  <c r="H78"/>
  <c r="I78"/>
  <c r="J78"/>
  <c r="F78"/>
  <c r="E76"/>
  <c r="E77"/>
  <c r="E75"/>
  <c r="G74"/>
  <c r="I74"/>
  <c r="J74"/>
  <c r="F74"/>
  <c r="E72"/>
  <c r="E73"/>
  <c r="E71"/>
  <c r="G70"/>
  <c r="H70"/>
  <c r="I70"/>
  <c r="J70"/>
  <c r="F70"/>
  <c r="E68"/>
  <c r="E69"/>
  <c r="E67"/>
  <c r="G66"/>
  <c r="H66"/>
  <c r="I66"/>
  <c r="J66"/>
  <c r="F66"/>
  <c r="E64"/>
  <c r="E65"/>
  <c r="E63"/>
  <c r="G62"/>
  <c r="H62"/>
  <c r="I62"/>
  <c r="J62"/>
  <c r="F62"/>
  <c r="E60"/>
  <c r="E61"/>
  <c r="E59"/>
  <c r="G54"/>
  <c r="H54"/>
  <c r="I54"/>
  <c r="J54"/>
  <c r="F54"/>
  <c r="E52"/>
  <c r="E53"/>
  <c r="E51"/>
  <c r="G50"/>
  <c r="H50"/>
  <c r="I50"/>
  <c r="J50"/>
  <c r="F50"/>
  <c r="E48"/>
  <c r="E49"/>
  <c r="E47"/>
  <c r="G46"/>
  <c r="H46"/>
  <c r="I46"/>
  <c r="J46"/>
  <c r="F46"/>
  <c r="E44"/>
  <c r="E45"/>
  <c r="E43"/>
  <c r="G42"/>
  <c r="H42"/>
  <c r="I42"/>
  <c r="J42"/>
  <c r="F42"/>
  <c r="E40"/>
  <c r="E41"/>
  <c r="E39"/>
  <c r="G38"/>
  <c r="H38"/>
  <c r="I38"/>
  <c r="E38" s="1"/>
  <c r="J38"/>
  <c r="F38"/>
  <c r="E36"/>
  <c r="E37"/>
  <c r="E35"/>
  <c r="G34"/>
  <c r="H34"/>
  <c r="I34"/>
  <c r="J34"/>
  <c r="F34"/>
  <c r="E32"/>
  <c r="E33"/>
  <c r="E31"/>
  <c r="E28"/>
  <c r="E29"/>
  <c r="E27"/>
  <c r="G30"/>
  <c r="H30"/>
  <c r="I30"/>
  <c r="J30"/>
  <c r="F30"/>
  <c r="E30" s="1"/>
  <c r="E24"/>
  <c r="E25"/>
  <c r="E23"/>
  <c r="G26"/>
  <c r="H26"/>
  <c r="I26"/>
  <c r="J26"/>
  <c r="F26"/>
  <c r="E26" s="1"/>
  <c r="E20"/>
  <c r="E21"/>
  <c r="E19"/>
  <c r="G22"/>
  <c r="H22"/>
  <c r="I22"/>
  <c r="E22" s="1"/>
  <c r="J22"/>
  <c r="F22"/>
  <c r="E16"/>
  <c r="E17"/>
  <c r="E15"/>
  <c r="G18"/>
  <c r="H18"/>
  <c r="I18"/>
  <c r="J18"/>
  <c r="F18"/>
  <c r="E70" l="1"/>
  <c r="I162"/>
  <c r="E159"/>
  <c r="E122"/>
  <c r="J162"/>
  <c r="F161"/>
  <c r="F162" s="1"/>
  <c r="E74"/>
  <c r="E58"/>
  <c r="G162"/>
  <c r="E18"/>
  <c r="E134"/>
  <c r="E130"/>
  <c r="E126"/>
  <c r="E118"/>
  <c r="E114"/>
  <c r="E110"/>
  <c r="E106"/>
  <c r="E102"/>
  <c r="E94"/>
  <c r="E90"/>
  <c r="E86"/>
  <c r="E82"/>
  <c r="E78"/>
  <c r="E66"/>
  <c r="E62"/>
  <c r="E50"/>
  <c r="E54"/>
  <c r="E46"/>
  <c r="E42"/>
  <c r="E34"/>
  <c r="G14"/>
  <c r="H14"/>
  <c r="I14"/>
  <c r="J14"/>
  <c r="F14"/>
  <c r="E12"/>
  <c r="E13"/>
  <c r="E11"/>
  <c r="E8"/>
  <c r="E9"/>
  <c r="E7"/>
  <c r="G10"/>
  <c r="H10"/>
  <c r="I10"/>
  <c r="J10"/>
  <c r="F10"/>
  <c r="E161" l="1"/>
  <c r="E162"/>
  <c r="E10"/>
  <c r="E14"/>
</calcChain>
</file>

<file path=xl/sharedStrings.xml><?xml version="1.0" encoding="utf-8"?>
<sst xmlns="http://schemas.openxmlformats.org/spreadsheetml/2006/main" count="290" uniqueCount="134">
  <si>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</si>
  <si>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</si>
  <si>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</si>
  <si>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</si>
  <si>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</si>
  <si>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</si>
  <si>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</si>
  <si>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</si>
  <si>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</si>
  <si>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</si>
  <si>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</si>
  <si>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</si>
  <si>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</si>
  <si>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</si>
  <si>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</si>
  <si>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</si>
  <si>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</si>
  <si>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</si>
  <si>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</si>
  <si>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</si>
  <si>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</si>
  <si>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</si>
  <si>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</si>
  <si>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</si>
  <si>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</si>
  <si>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</si>
  <si>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</si>
  <si>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</si>
  <si>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</si>
  <si>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</si>
  <si>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</si>
  <si>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</si>
  <si>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</si>
  <si>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</si>
  <si>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</si>
  <si>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</si>
  <si>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</si>
  <si>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</si>
  <si>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</si>
  <si>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</si>
  <si>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</si>
  <si>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</si>
  <si>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</si>
  <si>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</si>
  <si>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</si>
  <si>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</si>
  <si>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</si>
  <si>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</si>
  <si>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</si>
  <si>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</si>
  <si>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</si>
  <si>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</si>
  <si>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</si>
  <si>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</si>
  <si>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</si>
  <si>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</si>
  <si>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</si>
  <si>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</si>
  <si>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</si>
  <si>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</si>
  <si>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</si>
  <si>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</si>
  <si>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</si>
  <si>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</si>
  <si>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</si>
  <si>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</si>
  <si>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</si>
  <si>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</si>
  <si>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</si>
  <si>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</si>
  <si>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</si>
  <si>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</si>
  <si>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</si>
  <si>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</si>
  <si>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</si>
  <si>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</si>
  <si>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</si>
  <si>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</si>
  <si>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</si>
  <si>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</si>
  <si>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</si>
  <si>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</si>
  <si>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</si>
  <si>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</si>
  <si>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</si>
  <si>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</si>
  <si>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</si>
  <si>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</si>
  <si>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</si>
  <si>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</si>
  <si>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</si>
  <si>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Отдел архитектуры и градостроительства, сектор по охране окружающей среды, отдел экономики администрации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</si>
  <si>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</si>
  <si>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</si>
  <si>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</si>
  <si>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</si>
  <si>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</si>
  <si>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</si>
  <si>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</si>
  <si>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</si>
  <si>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</si>
  <si>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</si>
  <si>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</si>
  <si>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</si>
  <si>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</si>
  <si>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</si>
  <si>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</si>
  <si>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</si>
  <si>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</si>
  <si>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</si>
  <si>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</si>
  <si>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</si>
  <si>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</si>
  <si>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</si>
  <si>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</si>
  <si>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</si>
  <si>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</si>
  <si>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</si>
  <si>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</si>
  <si>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Приобретенние элитных семен многолетних трав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</si>
  <si>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</si>
  <si>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</si>
  <si>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</si>
  <si>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</si>
  <si>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</si>
  <si>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</si>
  <si>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</si>
  <si>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</si>
  <si>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жилищно-коммунального хозяйства и охраны окружающей среды, отдел экономики,отдел учета и отчетности администрации Трубчевского муниципального района</t>
  </si>
  <si>
    <t>Отдел жилищно-коммунального хозяйства и охраны окружающей среды, отдел экономики, отдел учета и отчетности  администрации Трубчевского муниципального района</t>
  </si>
  <si>
    <t>Отдел экономики, отдел учета и отчетности  администрации Трубчевского муниципального района</t>
  </si>
  <si>
    <t>Отдел экономики, отдел учета и отчетности, сектор по моб.работе, СД, ГО и ЧС 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</si>
  <si>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муниципального района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</si>
  <si>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средыотдел экономики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</si>
</sst>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2"/>
  <sheetViews>
    <sheetView tabSelected="1" view="pageBreakPreview" zoomScaleNormal="100" zoomScaleSheetLayoutView="100" workbookViewId="0">
      <selection activeCell="C7" sqref="C7:C10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6" t="s">
        <v>79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>
      <c r="A2" s="46" t="s">
        <v>43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>
      <c r="A3" s="47" t="s">
        <v>80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6.5" customHeight="1">
      <c r="A4" s="41" t="s">
        <v>0</v>
      </c>
      <c r="B4" s="41" t="s">
        <v>1</v>
      </c>
      <c r="C4" s="41" t="s">
        <v>2</v>
      </c>
      <c r="D4" s="41" t="s">
        <v>3</v>
      </c>
      <c r="E4" s="51" t="s">
        <v>4</v>
      </c>
      <c r="F4" s="52"/>
      <c r="G4" s="52"/>
      <c r="H4" s="52"/>
      <c r="I4" s="52"/>
      <c r="J4" s="53"/>
      <c r="K4" s="41" t="s">
        <v>5</v>
      </c>
    </row>
    <row r="5" spans="1:11" ht="23.25" customHeight="1">
      <c r="A5" s="41"/>
      <c r="B5" s="41"/>
      <c r="C5" s="41"/>
      <c r="D5" s="41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41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3" t="s">
        <v>9</v>
      </c>
      <c r="B7" s="35" t="s">
        <v>10</v>
      </c>
      <c r="C7" s="32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2"/>
    </row>
    <row r="8" spans="1:11" ht="37.5" customHeight="1">
      <c r="A8" s="24"/>
      <c r="B8" s="35"/>
      <c r="C8" s="32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2"/>
    </row>
    <row r="9" spans="1:11" ht="33.75" customHeight="1">
      <c r="A9" s="24"/>
      <c r="B9" s="35"/>
      <c r="C9" s="32"/>
      <c r="D9" s="4" t="s">
        <v>13</v>
      </c>
      <c r="E9" s="14">
        <f t="shared" si="0"/>
        <v>89232999.280000001</v>
      </c>
      <c r="F9" s="14">
        <v>17574817.960000001</v>
      </c>
      <c r="G9" s="14">
        <v>16864330.199999999</v>
      </c>
      <c r="H9" s="7">
        <v>21179221.120000001</v>
      </c>
      <c r="I9" s="9">
        <v>16227130</v>
      </c>
      <c r="J9" s="7">
        <v>17387500</v>
      </c>
      <c r="K9" s="32"/>
    </row>
    <row r="10" spans="1:11" ht="24" customHeight="1">
      <c r="A10" s="25"/>
      <c r="B10" s="35"/>
      <c r="C10" s="32"/>
      <c r="D10" s="4" t="s">
        <v>14</v>
      </c>
      <c r="E10" s="14">
        <f t="shared" si="0"/>
        <v>89232999.280000001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21179221.120000001</v>
      </c>
      <c r="I10" s="14">
        <f t="shared" si="1"/>
        <v>16227130</v>
      </c>
      <c r="J10" s="14">
        <f t="shared" si="1"/>
        <v>17387500</v>
      </c>
      <c r="K10" s="32"/>
    </row>
    <row r="11" spans="1:11" ht="35.25" customHeight="1">
      <c r="A11" s="23" t="s">
        <v>66</v>
      </c>
      <c r="B11" s="35" t="s">
        <v>15</v>
      </c>
      <c r="C11" s="32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8" t="s">
        <v>77</v>
      </c>
    </row>
    <row r="12" spans="1:11" ht="36.75" customHeight="1">
      <c r="A12" s="24"/>
      <c r="B12" s="35"/>
      <c r="C12" s="32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9"/>
    </row>
    <row r="13" spans="1:11" ht="34.5" customHeight="1">
      <c r="A13" s="24"/>
      <c r="B13" s="35"/>
      <c r="C13" s="32"/>
      <c r="D13" s="4" t="s">
        <v>13</v>
      </c>
      <c r="E13" s="14">
        <f t="shared" si="2"/>
        <v>1514105.24</v>
      </c>
      <c r="F13" s="14">
        <v>440468.24</v>
      </c>
      <c r="G13" s="14">
        <v>358257</v>
      </c>
      <c r="H13" s="7">
        <v>335380</v>
      </c>
      <c r="I13" s="7">
        <v>180000</v>
      </c>
      <c r="J13" s="7">
        <v>200000</v>
      </c>
      <c r="K13" s="49"/>
    </row>
    <row r="14" spans="1:11" ht="309.75" customHeight="1">
      <c r="A14" s="25"/>
      <c r="B14" s="35"/>
      <c r="C14" s="32"/>
      <c r="D14" s="4" t="s">
        <v>14</v>
      </c>
      <c r="E14" s="14">
        <f t="shared" si="2"/>
        <v>1514105.24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335380</v>
      </c>
      <c r="I14" s="14">
        <f t="shared" si="3"/>
        <v>180000</v>
      </c>
      <c r="J14" s="14">
        <f t="shared" si="3"/>
        <v>200000</v>
      </c>
      <c r="K14" s="50"/>
    </row>
    <row r="15" spans="1:11" ht="36.75" customHeight="1">
      <c r="A15" s="23" t="s">
        <v>59</v>
      </c>
      <c r="B15" s="29" t="s">
        <v>83</v>
      </c>
      <c r="C15" s="23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54"/>
    </row>
    <row r="16" spans="1:11" ht="35.25" customHeight="1">
      <c r="A16" s="24"/>
      <c r="B16" s="30"/>
      <c r="C16" s="24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36"/>
    </row>
    <row r="17" spans="1:11" ht="35.25" customHeight="1">
      <c r="A17" s="24"/>
      <c r="B17" s="30"/>
      <c r="C17" s="24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36"/>
    </row>
    <row r="18" spans="1:11" ht="21.75" customHeight="1">
      <c r="A18" s="25"/>
      <c r="B18" s="31"/>
      <c r="C18" s="25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37"/>
    </row>
    <row r="19" spans="1:11" ht="38.25" customHeight="1">
      <c r="A19" s="32" t="s">
        <v>60</v>
      </c>
      <c r="B19" s="35" t="s">
        <v>45</v>
      </c>
      <c r="C19" s="32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2"/>
    </row>
    <row r="20" spans="1:11" ht="38.25" customHeight="1">
      <c r="A20" s="32"/>
      <c r="B20" s="35"/>
      <c r="C20" s="32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2"/>
    </row>
    <row r="21" spans="1:11" ht="33.75" customHeight="1">
      <c r="A21" s="32"/>
      <c r="B21" s="35"/>
      <c r="C21" s="32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32"/>
    </row>
    <row r="22" spans="1:11">
      <c r="A22" s="32"/>
      <c r="B22" s="35"/>
      <c r="C22" s="32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32"/>
    </row>
    <row r="23" spans="1:11" ht="33.75">
      <c r="A23" s="23" t="s">
        <v>17</v>
      </c>
      <c r="B23" s="29" t="s">
        <v>85</v>
      </c>
      <c r="C23" s="23" t="s">
        <v>117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3"/>
    </row>
    <row r="24" spans="1:11" ht="33.75">
      <c r="A24" s="24"/>
      <c r="B24" s="30"/>
      <c r="C24" s="24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4"/>
    </row>
    <row r="25" spans="1:11" ht="33.75">
      <c r="A25" s="24"/>
      <c r="B25" s="30"/>
      <c r="C25" s="24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4"/>
    </row>
    <row r="26" spans="1:11">
      <c r="A26" s="25"/>
      <c r="B26" s="31"/>
      <c r="C26" s="25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5"/>
    </row>
    <row r="27" spans="1:11" ht="38.25" customHeight="1">
      <c r="A27" s="32" t="s">
        <v>18</v>
      </c>
      <c r="B27" s="35" t="s">
        <v>16</v>
      </c>
      <c r="C27" s="32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55"/>
    </row>
    <row r="28" spans="1:11" ht="45" customHeight="1">
      <c r="A28" s="32"/>
      <c r="B28" s="35"/>
      <c r="C28" s="32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5"/>
    </row>
    <row r="29" spans="1:11" ht="33" customHeight="1">
      <c r="A29" s="32"/>
      <c r="B29" s="35"/>
      <c r="C29" s="32"/>
      <c r="D29" s="4" t="s">
        <v>13</v>
      </c>
      <c r="E29" s="14">
        <f t="shared" si="10"/>
        <v>488200</v>
      </c>
      <c r="F29" s="14">
        <v>442000</v>
      </c>
      <c r="G29" s="14"/>
      <c r="H29" s="7">
        <v>46200</v>
      </c>
      <c r="I29" s="7"/>
      <c r="J29" s="7"/>
      <c r="K29" s="55"/>
    </row>
    <row r="30" spans="1:11">
      <c r="A30" s="32"/>
      <c r="B30" s="35"/>
      <c r="C30" s="32"/>
      <c r="D30" s="4" t="s">
        <v>14</v>
      </c>
      <c r="E30" s="14">
        <f t="shared" si="10"/>
        <v>488200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46200</v>
      </c>
      <c r="I30" s="14">
        <f t="shared" si="11"/>
        <v>0</v>
      </c>
      <c r="J30" s="14">
        <f t="shared" si="11"/>
        <v>0</v>
      </c>
      <c r="K30" s="55"/>
    </row>
    <row r="31" spans="1:11" ht="33.75">
      <c r="A31" s="23" t="s">
        <v>21</v>
      </c>
      <c r="B31" s="29" t="s">
        <v>86</v>
      </c>
      <c r="C31" s="23" t="s">
        <v>87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38"/>
    </row>
    <row r="32" spans="1:11" ht="33.75">
      <c r="A32" s="24"/>
      <c r="B32" s="30"/>
      <c r="C32" s="24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9"/>
    </row>
    <row r="33" spans="1:11" ht="33.75">
      <c r="A33" s="24"/>
      <c r="B33" s="30"/>
      <c r="C33" s="24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39"/>
    </row>
    <row r="34" spans="1:11">
      <c r="A34" s="25"/>
      <c r="B34" s="31"/>
      <c r="C34" s="25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40"/>
    </row>
    <row r="35" spans="1:11" ht="33.75">
      <c r="A35" s="23" t="s">
        <v>22</v>
      </c>
      <c r="B35" s="29" t="s">
        <v>19</v>
      </c>
      <c r="C35" s="23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8"/>
    </row>
    <row r="36" spans="1:11" ht="33.75">
      <c r="A36" s="24"/>
      <c r="B36" s="30"/>
      <c r="C36" s="24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9"/>
    </row>
    <row r="37" spans="1:11" ht="33.75">
      <c r="A37" s="24"/>
      <c r="B37" s="30"/>
      <c r="C37" s="24"/>
      <c r="D37" s="18" t="s">
        <v>13</v>
      </c>
      <c r="E37" s="14">
        <f t="shared" si="14"/>
        <v>120000</v>
      </c>
      <c r="F37" s="14">
        <v>30000</v>
      </c>
      <c r="G37" s="14">
        <v>30000</v>
      </c>
      <c r="H37" s="14"/>
      <c r="I37" s="14">
        <v>30000</v>
      </c>
      <c r="J37" s="14">
        <v>30000</v>
      </c>
      <c r="K37" s="39"/>
    </row>
    <row r="38" spans="1:11" ht="56.25" customHeight="1">
      <c r="A38" s="25"/>
      <c r="B38" s="31"/>
      <c r="C38" s="25"/>
      <c r="D38" s="18" t="s">
        <v>14</v>
      </c>
      <c r="E38" s="14">
        <f t="shared" si="14"/>
        <v>120000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0</v>
      </c>
      <c r="I38" s="14">
        <f t="shared" si="15"/>
        <v>30000</v>
      </c>
      <c r="J38" s="14">
        <f t="shared" si="15"/>
        <v>30000</v>
      </c>
      <c r="K38" s="40"/>
    </row>
    <row r="39" spans="1:11" ht="35.25" customHeight="1">
      <c r="A39" s="23" t="s">
        <v>23</v>
      </c>
      <c r="B39" s="29" t="s">
        <v>88</v>
      </c>
      <c r="C39" s="23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8"/>
    </row>
    <row r="40" spans="1:11" ht="37.5" customHeight="1">
      <c r="A40" s="24"/>
      <c r="B40" s="30"/>
      <c r="C40" s="24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9"/>
    </row>
    <row r="41" spans="1:11" ht="39" customHeight="1">
      <c r="A41" s="24"/>
      <c r="B41" s="30"/>
      <c r="C41" s="24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9"/>
    </row>
    <row r="42" spans="1:11" ht="18.75" customHeight="1">
      <c r="A42" s="25"/>
      <c r="B42" s="31"/>
      <c r="C42" s="25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40"/>
    </row>
    <row r="43" spans="1:11" ht="36" customHeight="1">
      <c r="A43" s="23" t="s">
        <v>61</v>
      </c>
      <c r="B43" s="29" t="s">
        <v>90</v>
      </c>
      <c r="C43" s="23" t="s">
        <v>133</v>
      </c>
      <c r="D43" s="18" t="s">
        <v>11</v>
      </c>
      <c r="E43" s="14">
        <f>SUM(F43:J43)</f>
        <v>43909601</v>
      </c>
      <c r="F43" s="14"/>
      <c r="G43" s="14">
        <v>3886718</v>
      </c>
      <c r="H43" s="14">
        <v>40022883</v>
      </c>
      <c r="I43" s="14"/>
      <c r="J43" s="14"/>
      <c r="K43" s="38"/>
    </row>
    <row r="44" spans="1:11" ht="35.25" customHeight="1">
      <c r="A44" s="24"/>
      <c r="B44" s="30"/>
      <c r="C44" s="24"/>
      <c r="D44" s="18" t="s">
        <v>12</v>
      </c>
      <c r="E44" s="14">
        <f t="shared" ref="E44:E46" si="18">SUM(F44:J44)</f>
        <v>113900000</v>
      </c>
      <c r="F44" s="14"/>
      <c r="G44" s="14"/>
      <c r="H44" s="14">
        <v>113900000</v>
      </c>
      <c r="I44" s="14"/>
      <c r="J44" s="14"/>
      <c r="K44" s="39"/>
    </row>
    <row r="45" spans="1:11" ht="33.75" customHeight="1">
      <c r="A45" s="24"/>
      <c r="B45" s="30"/>
      <c r="C45" s="24"/>
      <c r="D45" s="18" t="s">
        <v>13</v>
      </c>
      <c r="E45" s="14">
        <f t="shared" si="18"/>
        <v>1220300</v>
      </c>
      <c r="F45" s="14">
        <v>1000000</v>
      </c>
      <c r="G45" s="14">
        <v>154300</v>
      </c>
      <c r="H45" s="14">
        <v>66000</v>
      </c>
      <c r="I45" s="14"/>
      <c r="J45" s="14"/>
      <c r="K45" s="39"/>
    </row>
    <row r="46" spans="1:11" ht="16.5" customHeight="1">
      <c r="A46" s="25"/>
      <c r="B46" s="31"/>
      <c r="C46" s="25"/>
      <c r="D46" s="18" t="s">
        <v>14</v>
      </c>
      <c r="E46" s="14">
        <f t="shared" si="18"/>
        <v>159029901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153988883</v>
      </c>
      <c r="I46" s="14">
        <f t="shared" si="19"/>
        <v>0</v>
      </c>
      <c r="J46" s="14">
        <f t="shared" si="19"/>
        <v>0</v>
      </c>
      <c r="K46" s="40"/>
    </row>
    <row r="47" spans="1:11" ht="36.75" customHeight="1">
      <c r="A47" s="23" t="s">
        <v>62</v>
      </c>
      <c r="B47" s="29" t="s">
        <v>92</v>
      </c>
      <c r="C47" s="23" t="s">
        <v>133</v>
      </c>
      <c r="D47" s="18" t="s">
        <v>11</v>
      </c>
      <c r="E47" s="14">
        <f>SUM(F47:J47)</f>
        <v>567500</v>
      </c>
      <c r="F47" s="14"/>
      <c r="G47" s="14"/>
      <c r="H47" s="14">
        <v>567500</v>
      </c>
      <c r="I47" s="14"/>
      <c r="J47" s="14"/>
      <c r="K47" s="38"/>
    </row>
    <row r="48" spans="1:11" ht="37.5" customHeight="1">
      <c r="A48" s="24"/>
      <c r="B48" s="30"/>
      <c r="C48" s="24"/>
      <c r="D48" s="18" t="s">
        <v>12</v>
      </c>
      <c r="E48" s="14">
        <f t="shared" ref="E48:E50" si="20">SUM(F48:J48)</f>
        <v>4716000</v>
      </c>
      <c r="F48" s="14"/>
      <c r="G48" s="14"/>
      <c r="H48" s="14">
        <v>4716000</v>
      </c>
      <c r="I48" s="14"/>
      <c r="J48" s="14"/>
      <c r="K48" s="39"/>
    </row>
    <row r="49" spans="1:11" ht="36" customHeight="1">
      <c r="A49" s="24"/>
      <c r="B49" s="30"/>
      <c r="C49" s="24"/>
      <c r="D49" s="18" t="s">
        <v>13</v>
      </c>
      <c r="E49" s="14">
        <f t="shared" si="20"/>
        <v>588400</v>
      </c>
      <c r="F49" s="14"/>
      <c r="G49" s="14">
        <v>196800</v>
      </c>
      <c r="H49" s="14">
        <v>391600</v>
      </c>
      <c r="I49" s="14"/>
      <c r="J49" s="14"/>
      <c r="K49" s="39"/>
    </row>
    <row r="50" spans="1:11" ht="17.25" customHeight="1">
      <c r="A50" s="25"/>
      <c r="B50" s="31"/>
      <c r="C50" s="25"/>
      <c r="D50" s="18" t="s">
        <v>14</v>
      </c>
      <c r="E50" s="14">
        <f t="shared" si="20"/>
        <v>5871900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5675100</v>
      </c>
      <c r="I50" s="14">
        <f t="shared" si="21"/>
        <v>0</v>
      </c>
      <c r="J50" s="14">
        <f t="shared" si="21"/>
        <v>0</v>
      </c>
      <c r="K50" s="40"/>
    </row>
    <row r="51" spans="1:11" ht="36" customHeight="1">
      <c r="A51" s="23" t="s">
        <v>63</v>
      </c>
      <c r="B51" s="29" t="s">
        <v>93</v>
      </c>
      <c r="C51" s="23" t="s">
        <v>94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8"/>
    </row>
    <row r="52" spans="1:11" ht="36.75" customHeight="1">
      <c r="A52" s="24"/>
      <c r="B52" s="30"/>
      <c r="C52" s="24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9"/>
    </row>
    <row r="53" spans="1:11" ht="36.75" customHeight="1">
      <c r="A53" s="24"/>
      <c r="B53" s="30"/>
      <c r="C53" s="24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9"/>
    </row>
    <row r="54" spans="1:11" ht="17.25" customHeight="1">
      <c r="A54" s="25"/>
      <c r="B54" s="31"/>
      <c r="C54" s="25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40"/>
    </row>
    <row r="55" spans="1:11" ht="39.75" customHeight="1">
      <c r="A55" s="32" t="s">
        <v>64</v>
      </c>
      <c r="B55" s="35" t="s">
        <v>57</v>
      </c>
      <c r="C55" s="32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2"/>
    </row>
    <row r="56" spans="1:11" ht="38.25" customHeight="1">
      <c r="A56" s="32"/>
      <c r="B56" s="35"/>
      <c r="C56" s="32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2"/>
    </row>
    <row r="57" spans="1:11" ht="33.75" customHeight="1">
      <c r="A57" s="32"/>
      <c r="B57" s="35"/>
      <c r="C57" s="32"/>
      <c r="D57" s="4" t="s">
        <v>13</v>
      </c>
      <c r="E57" s="14">
        <f t="shared" si="24"/>
        <v>242000</v>
      </c>
      <c r="F57" s="14"/>
      <c r="G57" s="14"/>
      <c r="H57" s="7">
        <v>27000</v>
      </c>
      <c r="I57" s="7">
        <v>105000</v>
      </c>
      <c r="J57" s="7">
        <v>110000</v>
      </c>
      <c r="K57" s="32"/>
    </row>
    <row r="58" spans="1:11">
      <c r="A58" s="32"/>
      <c r="B58" s="35"/>
      <c r="C58" s="32"/>
      <c r="D58" s="4" t="s">
        <v>14</v>
      </c>
      <c r="E58" s="14">
        <f t="shared" si="24"/>
        <v>242000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27000</v>
      </c>
      <c r="I58" s="14">
        <f t="shared" si="25"/>
        <v>105000</v>
      </c>
      <c r="J58" s="14">
        <f t="shared" si="25"/>
        <v>110000</v>
      </c>
      <c r="K58" s="32"/>
    </row>
    <row r="59" spans="1:11" ht="39.75" customHeight="1">
      <c r="A59" s="32" t="s">
        <v>30</v>
      </c>
      <c r="B59" s="35" t="s">
        <v>24</v>
      </c>
      <c r="C59" s="23" t="s">
        <v>25</v>
      </c>
      <c r="D59" s="4" t="s">
        <v>11</v>
      </c>
      <c r="E59" s="7">
        <f>SUM(F59:J59)</f>
        <v>6194080.5199999996</v>
      </c>
      <c r="F59" s="14">
        <v>2480940</v>
      </c>
      <c r="G59" s="14">
        <v>2403472.5</v>
      </c>
      <c r="H59" s="7">
        <v>1309668.02</v>
      </c>
      <c r="I59" s="7"/>
      <c r="J59" s="7"/>
      <c r="K59" s="23" t="s">
        <v>42</v>
      </c>
    </row>
    <row r="60" spans="1:11" ht="41.25" customHeight="1">
      <c r="A60" s="32"/>
      <c r="B60" s="35"/>
      <c r="C60" s="24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9"/>
    </row>
    <row r="61" spans="1:11" ht="33.75" customHeight="1">
      <c r="A61" s="32"/>
      <c r="B61" s="35"/>
      <c r="C61" s="24"/>
      <c r="D61" s="4" t="s">
        <v>13</v>
      </c>
      <c r="E61" s="14">
        <f t="shared" si="26"/>
        <v>2386035.56</v>
      </c>
      <c r="F61" s="14">
        <v>402750</v>
      </c>
      <c r="G61" s="14">
        <v>436995</v>
      </c>
      <c r="H61" s="7">
        <v>235305.56</v>
      </c>
      <c r="I61" s="7">
        <v>582660</v>
      </c>
      <c r="J61" s="7">
        <v>728325</v>
      </c>
      <c r="K61" s="49"/>
    </row>
    <row r="62" spans="1:11">
      <c r="A62" s="32"/>
      <c r="B62" s="35"/>
      <c r="C62" s="25"/>
      <c r="D62" s="4" t="s">
        <v>14</v>
      </c>
      <c r="E62" s="14">
        <f t="shared" si="26"/>
        <v>8580116.0800000001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1544973.58</v>
      </c>
      <c r="I62" s="14">
        <f t="shared" si="27"/>
        <v>582660</v>
      </c>
      <c r="J62" s="14">
        <f t="shared" si="27"/>
        <v>728325</v>
      </c>
      <c r="K62" s="50"/>
    </row>
    <row r="63" spans="1:11" ht="41.25" customHeight="1">
      <c r="A63" s="32" t="s">
        <v>65</v>
      </c>
      <c r="B63" s="35" t="s">
        <v>26</v>
      </c>
      <c r="C63" s="32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2"/>
    </row>
    <row r="64" spans="1:11" ht="39.75" customHeight="1">
      <c r="A64" s="32"/>
      <c r="B64" s="35"/>
      <c r="C64" s="32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2"/>
    </row>
    <row r="65" spans="1:11" ht="32.25" customHeight="1">
      <c r="A65" s="32"/>
      <c r="B65" s="35"/>
      <c r="C65" s="32"/>
      <c r="D65" s="4" t="s">
        <v>13</v>
      </c>
      <c r="E65" s="14">
        <f t="shared" si="28"/>
        <v>21648867.460000001</v>
      </c>
      <c r="F65" s="14">
        <v>3642800</v>
      </c>
      <c r="G65" s="14">
        <v>3076000</v>
      </c>
      <c r="H65" s="7">
        <v>6015067.46</v>
      </c>
      <c r="I65" s="7">
        <v>4150000</v>
      </c>
      <c r="J65" s="7">
        <v>4765000</v>
      </c>
      <c r="K65" s="32"/>
    </row>
    <row r="66" spans="1:11" ht="125.25" customHeight="1">
      <c r="A66" s="32"/>
      <c r="B66" s="35"/>
      <c r="C66" s="32"/>
      <c r="D66" s="4" t="s">
        <v>14</v>
      </c>
      <c r="E66" s="14">
        <f t="shared" si="28"/>
        <v>21648867.460000001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6015067.46</v>
      </c>
      <c r="I66" s="14">
        <f t="shared" si="29"/>
        <v>4150000</v>
      </c>
      <c r="J66" s="14">
        <f t="shared" si="29"/>
        <v>4765000</v>
      </c>
      <c r="K66" s="32"/>
    </row>
    <row r="67" spans="1:11" ht="41.25" customHeight="1">
      <c r="A67" s="32" t="s">
        <v>32</v>
      </c>
      <c r="B67" s="35" t="s">
        <v>27</v>
      </c>
      <c r="C67" s="32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2"/>
    </row>
    <row r="68" spans="1:11" ht="42" customHeight="1">
      <c r="A68" s="32"/>
      <c r="B68" s="35"/>
      <c r="C68" s="32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2"/>
    </row>
    <row r="69" spans="1:11" ht="36.75" customHeight="1">
      <c r="A69" s="32"/>
      <c r="B69" s="35"/>
      <c r="C69" s="32"/>
      <c r="D69" s="4" t="s">
        <v>13</v>
      </c>
      <c r="E69" s="14">
        <f t="shared" si="30"/>
        <v>169100</v>
      </c>
      <c r="F69" s="14">
        <v>40500</v>
      </c>
      <c r="G69" s="14">
        <v>41000</v>
      </c>
      <c r="H69" s="7">
        <v>15600</v>
      </c>
      <c r="I69" s="7">
        <v>36000</v>
      </c>
      <c r="J69" s="7">
        <v>36000</v>
      </c>
      <c r="K69" s="32"/>
    </row>
    <row r="70" spans="1:11" ht="16.5" customHeight="1">
      <c r="A70" s="32"/>
      <c r="B70" s="35"/>
      <c r="C70" s="32"/>
      <c r="D70" s="4" t="s">
        <v>14</v>
      </c>
      <c r="E70" s="14">
        <f t="shared" si="30"/>
        <v>169100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15600</v>
      </c>
      <c r="I70" s="14">
        <f t="shared" si="31"/>
        <v>36000</v>
      </c>
      <c r="J70" s="14">
        <f t="shared" si="31"/>
        <v>36000</v>
      </c>
      <c r="K70" s="32"/>
    </row>
    <row r="71" spans="1:11" ht="40.5" customHeight="1">
      <c r="A71" s="32" t="s">
        <v>35</v>
      </c>
      <c r="B71" s="35" t="s">
        <v>51</v>
      </c>
      <c r="C71" s="32" t="s">
        <v>29</v>
      </c>
      <c r="D71" s="4" t="s">
        <v>11</v>
      </c>
      <c r="E71" s="7">
        <f>SUM(F71:J71)</f>
        <v>34032450</v>
      </c>
      <c r="F71" s="14">
        <v>6578450</v>
      </c>
      <c r="G71" s="14">
        <v>6438900</v>
      </c>
      <c r="H71" s="7">
        <v>6115700</v>
      </c>
      <c r="I71" s="7">
        <v>7449700</v>
      </c>
      <c r="J71" s="7">
        <v>7449700</v>
      </c>
      <c r="K71" s="32" t="s">
        <v>78</v>
      </c>
    </row>
    <row r="72" spans="1:11" ht="39.75" customHeight="1">
      <c r="A72" s="32"/>
      <c r="B72" s="35"/>
      <c r="C72" s="32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2"/>
    </row>
    <row r="73" spans="1:11" ht="40.5" customHeight="1">
      <c r="A73" s="32"/>
      <c r="B73" s="35"/>
      <c r="C73" s="32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2"/>
    </row>
    <row r="74" spans="1:11" ht="78" customHeight="1">
      <c r="A74" s="32"/>
      <c r="B74" s="35"/>
      <c r="C74" s="32"/>
      <c r="D74" s="4" t="s">
        <v>14</v>
      </c>
      <c r="E74" s="14">
        <f t="shared" si="32"/>
        <v>34032450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6115700</v>
      </c>
      <c r="I74" s="14">
        <f t="shared" si="33"/>
        <v>7449700</v>
      </c>
      <c r="J74" s="14">
        <f t="shared" si="33"/>
        <v>7449700</v>
      </c>
      <c r="K74" s="32"/>
    </row>
    <row r="75" spans="1:11" ht="39.75" customHeight="1">
      <c r="A75" s="32" t="s">
        <v>36</v>
      </c>
      <c r="B75" s="35" t="s">
        <v>31</v>
      </c>
      <c r="C75" s="32" t="s">
        <v>29</v>
      </c>
      <c r="D75" s="4" t="s">
        <v>11</v>
      </c>
      <c r="E75" s="7">
        <f>SUM(F75:J75)</f>
        <v>793766.72</v>
      </c>
      <c r="F75" s="14">
        <v>104701</v>
      </c>
      <c r="G75" s="14">
        <v>69904</v>
      </c>
      <c r="H75" s="7">
        <v>77161.72</v>
      </c>
      <c r="I75" s="7">
        <v>249700</v>
      </c>
      <c r="J75" s="7">
        <v>292300</v>
      </c>
      <c r="K75" s="32"/>
    </row>
    <row r="76" spans="1:11" ht="39.75" customHeight="1">
      <c r="A76" s="32"/>
      <c r="B76" s="35"/>
      <c r="C76" s="32"/>
      <c r="D76" s="4" t="s">
        <v>12</v>
      </c>
      <c r="E76" s="14">
        <f t="shared" ref="E76:E78" si="34">SUM(F76:J76)</f>
        <v>0</v>
      </c>
      <c r="F76" s="14"/>
      <c r="G76" s="14"/>
      <c r="H76" s="7"/>
      <c r="I76" s="7"/>
      <c r="J76" s="7"/>
      <c r="K76" s="32"/>
    </row>
    <row r="77" spans="1:11" ht="34.5" customHeight="1">
      <c r="A77" s="32"/>
      <c r="B77" s="35"/>
      <c r="C77" s="32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2"/>
    </row>
    <row r="78" spans="1:11">
      <c r="A78" s="32"/>
      <c r="B78" s="35"/>
      <c r="C78" s="32"/>
      <c r="D78" s="4" t="s">
        <v>14</v>
      </c>
      <c r="E78" s="14">
        <f t="shared" si="34"/>
        <v>793766.72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77161.72</v>
      </c>
      <c r="I78" s="14">
        <f t="shared" si="35"/>
        <v>249700</v>
      </c>
      <c r="J78" s="14">
        <f t="shared" si="35"/>
        <v>292300</v>
      </c>
      <c r="K78" s="32"/>
    </row>
    <row r="79" spans="1:11" ht="36.75" customHeight="1">
      <c r="A79" s="32" t="s">
        <v>37</v>
      </c>
      <c r="B79" s="35" t="s">
        <v>52</v>
      </c>
      <c r="C79" s="32" t="s">
        <v>71</v>
      </c>
      <c r="D79" s="4" t="s">
        <v>11</v>
      </c>
      <c r="E79" s="7">
        <f>SUM(F79:J79)</f>
        <v>5538032</v>
      </c>
      <c r="F79" s="14">
        <v>976000</v>
      </c>
      <c r="G79" s="14">
        <v>1069500</v>
      </c>
      <c r="H79" s="7">
        <v>1108532</v>
      </c>
      <c r="I79" s="7">
        <v>1192000</v>
      </c>
      <c r="J79" s="7">
        <v>1192000</v>
      </c>
      <c r="K79" s="32" t="s">
        <v>76</v>
      </c>
    </row>
    <row r="80" spans="1:11" ht="33.75">
      <c r="A80" s="32"/>
      <c r="B80" s="35"/>
      <c r="C80" s="32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2"/>
    </row>
    <row r="81" spans="1:11" ht="33" customHeight="1">
      <c r="A81" s="32"/>
      <c r="B81" s="35"/>
      <c r="C81" s="32"/>
      <c r="D81" s="4" t="s">
        <v>13</v>
      </c>
      <c r="E81" s="14">
        <f t="shared" si="36"/>
        <v>0</v>
      </c>
      <c r="F81" s="14"/>
      <c r="G81" s="14"/>
      <c r="H81" s="7"/>
      <c r="I81" s="7"/>
      <c r="J81" s="7"/>
      <c r="K81" s="32"/>
    </row>
    <row r="82" spans="1:11" ht="105.75" customHeight="1">
      <c r="A82" s="32"/>
      <c r="B82" s="35"/>
      <c r="C82" s="32"/>
      <c r="D82" s="4" t="s">
        <v>14</v>
      </c>
      <c r="E82" s="14">
        <f t="shared" si="36"/>
        <v>5538032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1192000</v>
      </c>
      <c r="J82" s="14">
        <f t="shared" si="37"/>
        <v>1192000</v>
      </c>
      <c r="K82" s="32"/>
    </row>
    <row r="83" spans="1:11" ht="38.25" customHeight="1">
      <c r="A83" s="32" t="s">
        <v>38</v>
      </c>
      <c r="B83" s="35" t="s">
        <v>33</v>
      </c>
      <c r="C83" s="32" t="s">
        <v>34</v>
      </c>
      <c r="D83" s="4" t="s">
        <v>11</v>
      </c>
      <c r="E83" s="7">
        <f>SUM(F83:J83)</f>
        <v>789400</v>
      </c>
      <c r="F83" s="14">
        <v>135000</v>
      </c>
      <c r="G83" s="14">
        <v>142000</v>
      </c>
      <c r="H83" s="7">
        <v>129800</v>
      </c>
      <c r="I83" s="7">
        <v>189800</v>
      </c>
      <c r="J83" s="7">
        <v>192800</v>
      </c>
      <c r="K83" s="32"/>
    </row>
    <row r="84" spans="1:11" ht="42" customHeight="1">
      <c r="A84" s="32"/>
      <c r="B84" s="35"/>
      <c r="C84" s="32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2"/>
    </row>
    <row r="85" spans="1:11" ht="33" customHeight="1">
      <c r="A85" s="32"/>
      <c r="B85" s="35"/>
      <c r="C85" s="32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2"/>
    </row>
    <row r="86" spans="1:11">
      <c r="A86" s="32"/>
      <c r="B86" s="35"/>
      <c r="C86" s="32"/>
      <c r="D86" s="4" t="s">
        <v>14</v>
      </c>
      <c r="E86" s="14">
        <f t="shared" si="38"/>
        <v>789400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129800</v>
      </c>
      <c r="I86" s="14">
        <f t="shared" si="39"/>
        <v>189800</v>
      </c>
      <c r="J86" s="14">
        <f t="shared" si="39"/>
        <v>192800</v>
      </c>
      <c r="K86" s="32"/>
    </row>
    <row r="87" spans="1:11" ht="41.25" customHeight="1">
      <c r="A87" s="32" t="s">
        <v>95</v>
      </c>
      <c r="B87" s="35" t="s">
        <v>53</v>
      </c>
      <c r="C87" s="23" t="s">
        <v>47</v>
      </c>
      <c r="D87" s="4" t="s">
        <v>11</v>
      </c>
      <c r="E87" s="7">
        <f>SUM(F87:J87)</f>
        <v>1155679</v>
      </c>
      <c r="F87" s="14">
        <v>172200</v>
      </c>
      <c r="G87" s="14">
        <v>220800</v>
      </c>
      <c r="H87" s="7">
        <v>242079</v>
      </c>
      <c r="I87" s="7">
        <v>260300</v>
      </c>
      <c r="J87" s="7">
        <v>260300</v>
      </c>
      <c r="K87" s="32"/>
    </row>
    <row r="88" spans="1:11" ht="40.5" customHeight="1">
      <c r="A88" s="32"/>
      <c r="B88" s="35"/>
      <c r="C88" s="36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2"/>
    </row>
    <row r="89" spans="1:11" ht="35.25" customHeight="1">
      <c r="A89" s="32"/>
      <c r="B89" s="35"/>
      <c r="C89" s="36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2"/>
    </row>
    <row r="90" spans="1:11" ht="16.5" customHeight="1">
      <c r="A90" s="32"/>
      <c r="B90" s="35"/>
      <c r="C90" s="37"/>
      <c r="D90" s="4" t="s">
        <v>14</v>
      </c>
      <c r="E90" s="14">
        <f t="shared" si="40"/>
        <v>1155679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260300</v>
      </c>
      <c r="J90" s="14">
        <f t="shared" si="41"/>
        <v>260300</v>
      </c>
      <c r="K90" s="32"/>
    </row>
    <row r="91" spans="1:11" ht="52.5" customHeight="1">
      <c r="A91" s="23" t="s">
        <v>96</v>
      </c>
      <c r="B91" s="29" t="s">
        <v>97</v>
      </c>
      <c r="C91" s="23" t="s">
        <v>98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3"/>
    </row>
    <row r="92" spans="1:11" ht="49.5" customHeight="1">
      <c r="A92" s="24"/>
      <c r="B92" s="30"/>
      <c r="C92" s="24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4"/>
    </row>
    <row r="93" spans="1:11" ht="54" customHeight="1">
      <c r="A93" s="24"/>
      <c r="B93" s="30"/>
      <c r="C93" s="24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4"/>
    </row>
    <row r="94" spans="1:11" ht="116.25" customHeight="1">
      <c r="A94" s="25"/>
      <c r="B94" s="31"/>
      <c r="C94" s="25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5"/>
    </row>
    <row r="95" spans="1:11" ht="39.75" customHeight="1">
      <c r="A95" s="23" t="s">
        <v>99</v>
      </c>
      <c r="B95" s="29" t="s">
        <v>54</v>
      </c>
      <c r="C95" s="23" t="s">
        <v>39</v>
      </c>
      <c r="D95" s="4" t="s">
        <v>11</v>
      </c>
      <c r="E95" s="7">
        <f>SUM(F95:J95)</f>
        <v>34540025</v>
      </c>
      <c r="F95" s="14">
        <v>10546550</v>
      </c>
      <c r="G95" s="14">
        <v>6189975</v>
      </c>
      <c r="H95" s="7">
        <v>7121400</v>
      </c>
      <c r="I95" s="7">
        <v>5341050</v>
      </c>
      <c r="J95" s="7">
        <v>5341050</v>
      </c>
      <c r="K95" s="23"/>
    </row>
    <row r="96" spans="1:11" ht="42" customHeight="1">
      <c r="A96" s="24"/>
      <c r="B96" s="33"/>
      <c r="C96" s="27"/>
      <c r="D96" s="4" t="s">
        <v>12</v>
      </c>
      <c r="E96" s="14">
        <f t="shared" ref="E96:E98" si="44">SUM(F96:J96)</f>
        <v>8156225</v>
      </c>
      <c r="F96" s="14">
        <v>2742850</v>
      </c>
      <c r="G96" s="14">
        <v>5413375</v>
      </c>
      <c r="H96" s="7"/>
      <c r="I96" s="7"/>
      <c r="J96" s="7"/>
      <c r="K96" s="24"/>
    </row>
    <row r="97" spans="1:11" ht="33" customHeight="1">
      <c r="A97" s="24"/>
      <c r="B97" s="33"/>
      <c r="C97" s="27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4"/>
    </row>
    <row r="98" spans="1:11" ht="95.25" customHeight="1">
      <c r="A98" s="25"/>
      <c r="B98" s="34"/>
      <c r="C98" s="28"/>
      <c r="D98" s="4" t="s">
        <v>14</v>
      </c>
      <c r="E98" s="14">
        <f t="shared" si="44"/>
        <v>42696250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5341050</v>
      </c>
      <c r="J98" s="14">
        <f t="shared" si="45"/>
        <v>5341050</v>
      </c>
      <c r="K98" s="25"/>
    </row>
    <row r="99" spans="1:11" ht="39" customHeight="1">
      <c r="A99" s="23" t="s">
        <v>100</v>
      </c>
      <c r="B99" s="29" t="s">
        <v>101</v>
      </c>
      <c r="C99" s="23" t="s">
        <v>102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3"/>
    </row>
    <row r="100" spans="1:11" ht="36.75" customHeight="1">
      <c r="A100" s="24"/>
      <c r="B100" s="30"/>
      <c r="C100" s="24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4"/>
    </row>
    <row r="101" spans="1:11" ht="37.5" customHeight="1">
      <c r="A101" s="24"/>
      <c r="B101" s="30"/>
      <c r="C101" s="24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4"/>
    </row>
    <row r="102" spans="1:11" ht="14.25" customHeight="1">
      <c r="A102" s="25"/>
      <c r="B102" s="31"/>
      <c r="C102" s="25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5"/>
    </row>
    <row r="103" spans="1:11" ht="36.75" customHeight="1">
      <c r="A103" s="23" t="s">
        <v>103</v>
      </c>
      <c r="B103" s="29" t="s">
        <v>104</v>
      </c>
      <c r="C103" s="23" t="s">
        <v>94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3"/>
    </row>
    <row r="104" spans="1:11" ht="38.25" customHeight="1">
      <c r="A104" s="24"/>
      <c r="B104" s="30"/>
      <c r="C104" s="24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4"/>
    </row>
    <row r="105" spans="1:11" ht="35.25" customHeight="1">
      <c r="A105" s="24"/>
      <c r="B105" s="30"/>
      <c r="C105" s="24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4"/>
    </row>
    <row r="106" spans="1:11" ht="23.25" customHeight="1">
      <c r="A106" s="25"/>
      <c r="B106" s="31"/>
      <c r="C106" s="25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5"/>
    </row>
    <row r="107" spans="1:11" ht="44.25" customHeight="1">
      <c r="A107" s="23" t="s">
        <v>105</v>
      </c>
      <c r="B107" s="29" t="s">
        <v>44</v>
      </c>
      <c r="C107" s="23" t="s">
        <v>46</v>
      </c>
      <c r="D107" s="4" t="s">
        <v>11</v>
      </c>
      <c r="E107" s="7">
        <f>SUM(F107:J107)</f>
        <v>16470</v>
      </c>
      <c r="F107" s="14"/>
      <c r="G107" s="14">
        <v>11250</v>
      </c>
      <c r="H107" s="7"/>
      <c r="I107" s="7">
        <v>5220</v>
      </c>
      <c r="J107" s="7"/>
      <c r="K107" s="23"/>
    </row>
    <row r="108" spans="1:11" ht="45.75" customHeight="1">
      <c r="A108" s="24"/>
      <c r="B108" s="30"/>
      <c r="C108" s="24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4"/>
    </row>
    <row r="109" spans="1:11" ht="31.5" customHeight="1">
      <c r="A109" s="24"/>
      <c r="B109" s="30"/>
      <c r="C109" s="24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4"/>
    </row>
    <row r="110" spans="1:11" ht="21.75" customHeight="1">
      <c r="A110" s="25"/>
      <c r="B110" s="31"/>
      <c r="C110" s="25"/>
      <c r="D110" s="4" t="s">
        <v>14</v>
      </c>
      <c r="E110" s="14">
        <f t="shared" si="50"/>
        <v>16470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5220</v>
      </c>
      <c r="J110" s="14">
        <f t="shared" si="51"/>
        <v>0</v>
      </c>
      <c r="K110" s="25"/>
    </row>
    <row r="111" spans="1:11" ht="36.75" customHeight="1">
      <c r="A111" s="23" t="s">
        <v>106</v>
      </c>
      <c r="B111" s="29" t="s">
        <v>107</v>
      </c>
      <c r="C111" s="23" t="s">
        <v>132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3"/>
    </row>
    <row r="112" spans="1:11" ht="33.75" customHeight="1">
      <c r="A112" s="24"/>
      <c r="B112" s="30"/>
      <c r="C112" s="24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4"/>
    </row>
    <row r="113" spans="1:11" ht="36.75" customHeight="1">
      <c r="A113" s="24"/>
      <c r="B113" s="30"/>
      <c r="C113" s="24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4"/>
    </row>
    <row r="114" spans="1:11" ht="21.75" customHeight="1">
      <c r="A114" s="25"/>
      <c r="B114" s="31"/>
      <c r="C114" s="25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5"/>
    </row>
    <row r="115" spans="1:11" ht="35.25" customHeight="1">
      <c r="A115" s="23" t="s">
        <v>108</v>
      </c>
      <c r="B115" s="29" t="s">
        <v>109</v>
      </c>
      <c r="C115" s="23" t="s">
        <v>110</v>
      </c>
      <c r="D115" s="18" t="s">
        <v>11</v>
      </c>
      <c r="E115" s="14">
        <f>SUM(F115:J115)</f>
        <v>6003314</v>
      </c>
      <c r="F115" s="14"/>
      <c r="G115" s="14"/>
      <c r="H115" s="14">
        <v>6003314</v>
      </c>
      <c r="I115" s="14"/>
      <c r="J115" s="14"/>
      <c r="K115" s="23"/>
    </row>
    <row r="116" spans="1:11" ht="35.25" customHeight="1">
      <c r="A116" s="24"/>
      <c r="B116" s="30"/>
      <c r="C116" s="24"/>
      <c r="D116" s="18" t="s">
        <v>12</v>
      </c>
      <c r="E116" s="14">
        <f t="shared" ref="E116:E118" si="54">SUM(F116:J116)</f>
        <v>1000000</v>
      </c>
      <c r="F116" s="14"/>
      <c r="G116" s="14"/>
      <c r="H116" s="14">
        <v>1000000</v>
      </c>
      <c r="I116" s="14"/>
      <c r="J116" s="14"/>
      <c r="K116" s="24"/>
    </row>
    <row r="117" spans="1:11" ht="36.75" customHeight="1">
      <c r="A117" s="24"/>
      <c r="B117" s="30"/>
      <c r="C117" s="24"/>
      <c r="D117" s="18" t="s">
        <v>13</v>
      </c>
      <c r="E117" s="14">
        <f t="shared" si="54"/>
        <v>9866396.7199999988</v>
      </c>
      <c r="F117" s="14"/>
      <c r="G117" s="14">
        <v>400000</v>
      </c>
      <c r="H117" s="14">
        <v>2045356.72</v>
      </c>
      <c r="I117" s="14">
        <v>3710520</v>
      </c>
      <c r="J117" s="14">
        <v>3710520</v>
      </c>
      <c r="K117" s="24"/>
    </row>
    <row r="118" spans="1:11" ht="16.5" customHeight="1">
      <c r="A118" s="25"/>
      <c r="B118" s="31"/>
      <c r="C118" s="25"/>
      <c r="D118" s="18" t="s">
        <v>14</v>
      </c>
      <c r="E118" s="14">
        <f t="shared" si="54"/>
        <v>16869710.719999999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9048670.7200000007</v>
      </c>
      <c r="I118" s="14">
        <f t="shared" si="55"/>
        <v>3710520</v>
      </c>
      <c r="J118" s="14">
        <f t="shared" si="55"/>
        <v>3710520</v>
      </c>
      <c r="K118" s="25"/>
    </row>
    <row r="119" spans="1:11" ht="37.5" customHeight="1">
      <c r="A119" s="23" t="s">
        <v>111</v>
      </c>
      <c r="B119" s="29" t="s">
        <v>55</v>
      </c>
      <c r="C119" s="23" t="s">
        <v>72</v>
      </c>
      <c r="D119" s="10" t="s">
        <v>11</v>
      </c>
      <c r="E119" s="11">
        <f>SUM(F119:J119)</f>
        <v>11799438.940000001</v>
      </c>
      <c r="F119" s="14"/>
      <c r="G119" s="14"/>
      <c r="H119" s="11">
        <v>7130860.9400000004</v>
      </c>
      <c r="I119" s="11">
        <v>4668578</v>
      </c>
      <c r="J119" s="11"/>
      <c r="K119" s="26"/>
    </row>
    <row r="120" spans="1:11" ht="39" customHeight="1">
      <c r="A120" s="24"/>
      <c r="B120" s="24"/>
      <c r="C120" s="24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7"/>
    </row>
    <row r="121" spans="1:11" ht="33.75" customHeight="1">
      <c r="A121" s="24"/>
      <c r="B121" s="24"/>
      <c r="C121" s="24"/>
      <c r="D121" s="10" t="s">
        <v>13</v>
      </c>
      <c r="E121" s="14">
        <f t="shared" si="56"/>
        <v>14300220</v>
      </c>
      <c r="F121" s="14"/>
      <c r="G121" s="14">
        <v>28220</v>
      </c>
      <c r="H121" s="11">
        <v>5773000</v>
      </c>
      <c r="I121" s="11">
        <v>4723000</v>
      </c>
      <c r="J121" s="11">
        <v>3776000</v>
      </c>
      <c r="K121" s="27"/>
    </row>
    <row r="122" spans="1:11" ht="21.75" customHeight="1">
      <c r="A122" s="25"/>
      <c r="B122" s="25"/>
      <c r="C122" s="25"/>
      <c r="D122" s="10" t="s">
        <v>14</v>
      </c>
      <c r="E122" s="14">
        <f t="shared" si="56"/>
        <v>26099658.940000001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12903860.940000001</v>
      </c>
      <c r="I122" s="14">
        <f t="shared" si="57"/>
        <v>9391578</v>
      </c>
      <c r="J122" s="14">
        <f t="shared" si="57"/>
        <v>3776000</v>
      </c>
      <c r="K122" s="28"/>
    </row>
    <row r="123" spans="1:11" ht="36" customHeight="1">
      <c r="A123" s="23" t="s">
        <v>112</v>
      </c>
      <c r="B123" s="23" t="s">
        <v>113</v>
      </c>
      <c r="C123" s="23" t="s">
        <v>91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26"/>
    </row>
    <row r="124" spans="1:11" ht="33.75" customHeight="1">
      <c r="A124" s="24"/>
      <c r="B124" s="24"/>
      <c r="C124" s="24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7"/>
    </row>
    <row r="125" spans="1:11" ht="36.75" customHeight="1">
      <c r="A125" s="24"/>
      <c r="B125" s="24"/>
      <c r="C125" s="24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7"/>
    </row>
    <row r="126" spans="1:11" ht="38.25" customHeight="1">
      <c r="A126" s="25"/>
      <c r="B126" s="25"/>
      <c r="C126" s="25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8"/>
    </row>
    <row r="127" spans="1:11" ht="33.75" customHeight="1">
      <c r="A127" s="23" t="s">
        <v>114</v>
      </c>
      <c r="B127" s="23" t="s">
        <v>49</v>
      </c>
      <c r="C127" s="23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26"/>
    </row>
    <row r="128" spans="1:11" ht="33" customHeight="1">
      <c r="A128" s="24"/>
      <c r="B128" s="24"/>
      <c r="C128" s="27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7"/>
    </row>
    <row r="129" spans="1:11" ht="32.25" customHeight="1">
      <c r="A129" s="24"/>
      <c r="B129" s="24"/>
      <c r="C129" s="27"/>
      <c r="D129" s="12" t="s">
        <v>13</v>
      </c>
      <c r="E129" s="14">
        <f t="shared" si="60"/>
        <v>84258.6</v>
      </c>
      <c r="F129" s="14"/>
      <c r="G129" s="14">
        <v>4730</v>
      </c>
      <c r="H129" s="13">
        <v>39528.6</v>
      </c>
      <c r="I129" s="13">
        <v>20000</v>
      </c>
      <c r="J129" s="13">
        <v>20000</v>
      </c>
      <c r="K129" s="27"/>
    </row>
    <row r="130" spans="1:11" ht="24.75" customHeight="1">
      <c r="A130" s="25"/>
      <c r="B130" s="25"/>
      <c r="C130" s="28"/>
      <c r="D130" s="12" t="s">
        <v>14</v>
      </c>
      <c r="E130" s="14">
        <f t="shared" si="60"/>
        <v>84258.6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39528.6</v>
      </c>
      <c r="I130" s="14">
        <f t="shared" si="61"/>
        <v>20000</v>
      </c>
      <c r="J130" s="14">
        <f t="shared" si="61"/>
        <v>20000</v>
      </c>
      <c r="K130" s="28"/>
    </row>
    <row r="131" spans="1:11" ht="32.25" customHeight="1">
      <c r="A131" s="23" t="s">
        <v>115</v>
      </c>
      <c r="B131" s="23" t="s">
        <v>56</v>
      </c>
      <c r="C131" s="23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26"/>
    </row>
    <row r="132" spans="1:11" ht="33" customHeight="1">
      <c r="A132" s="24"/>
      <c r="B132" s="27"/>
      <c r="C132" s="24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7"/>
    </row>
    <row r="133" spans="1:11" ht="32.25" customHeight="1">
      <c r="A133" s="24"/>
      <c r="B133" s="27"/>
      <c r="C133" s="24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27"/>
    </row>
    <row r="134" spans="1:11" ht="22.5" customHeight="1">
      <c r="A134" s="25"/>
      <c r="B134" s="28"/>
      <c r="C134" s="25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28"/>
    </row>
    <row r="135" spans="1:11" ht="22.5" customHeight="1">
      <c r="A135" s="23" t="s">
        <v>116</v>
      </c>
      <c r="B135" s="23" t="s">
        <v>58</v>
      </c>
      <c r="C135" s="23" t="s">
        <v>75</v>
      </c>
      <c r="D135" s="15" t="s">
        <v>11</v>
      </c>
      <c r="E135" s="14">
        <f>SUM(F135:J135)</f>
        <v>800460</v>
      </c>
      <c r="F135" s="14"/>
      <c r="G135" s="14"/>
      <c r="H135" s="14">
        <v>266820</v>
      </c>
      <c r="I135" s="14">
        <v>266820</v>
      </c>
      <c r="J135" s="14">
        <v>266820</v>
      </c>
      <c r="K135" s="26"/>
    </row>
    <row r="136" spans="1:11" ht="22.5" customHeight="1">
      <c r="A136" s="24"/>
      <c r="B136" s="24"/>
      <c r="C136" s="24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7"/>
    </row>
    <row r="137" spans="1:11" ht="37.5" customHeight="1">
      <c r="A137" s="24"/>
      <c r="B137" s="24"/>
      <c r="C137" s="24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7"/>
    </row>
    <row r="138" spans="1:11" ht="128.25" customHeight="1">
      <c r="A138" s="25"/>
      <c r="B138" s="25"/>
      <c r="C138" s="25"/>
      <c r="D138" s="15" t="s">
        <v>14</v>
      </c>
      <c r="E138" s="14">
        <f t="shared" si="64"/>
        <v>800460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266820</v>
      </c>
      <c r="J138" s="14">
        <f t="shared" si="65"/>
        <v>266820</v>
      </c>
      <c r="K138" s="28"/>
    </row>
    <row r="139" spans="1:11" ht="36" customHeight="1">
      <c r="A139" s="23" t="s">
        <v>118</v>
      </c>
      <c r="B139" s="23" t="s">
        <v>119</v>
      </c>
      <c r="C139" s="23" t="s">
        <v>94</v>
      </c>
      <c r="D139" s="19" t="s">
        <v>11</v>
      </c>
      <c r="E139" s="14">
        <f>SUM(F139:J139)</f>
        <v>0</v>
      </c>
      <c r="F139" s="14"/>
      <c r="G139" s="14"/>
      <c r="H139" s="14"/>
      <c r="I139" s="14"/>
      <c r="J139" s="14"/>
      <c r="K139" s="26"/>
    </row>
    <row r="140" spans="1:11" ht="32.25" customHeight="1">
      <c r="A140" s="24"/>
      <c r="B140" s="24"/>
      <c r="C140" s="24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27"/>
    </row>
    <row r="141" spans="1:11" ht="36" customHeight="1">
      <c r="A141" s="24"/>
      <c r="B141" s="24"/>
      <c r="C141" s="24"/>
      <c r="D141" s="19" t="s">
        <v>13</v>
      </c>
      <c r="E141" s="14">
        <f t="shared" si="66"/>
        <v>0</v>
      </c>
      <c r="F141" s="14"/>
      <c r="G141" s="14"/>
      <c r="H141" s="14"/>
      <c r="I141" s="14"/>
      <c r="J141" s="14"/>
      <c r="K141" s="27"/>
    </row>
    <row r="142" spans="1:11" ht="15" customHeight="1">
      <c r="A142" s="25"/>
      <c r="B142" s="25"/>
      <c r="C142" s="25"/>
      <c r="D142" s="19" t="s">
        <v>14</v>
      </c>
      <c r="E142" s="14">
        <f t="shared" si="66"/>
        <v>0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0</v>
      </c>
      <c r="I142" s="14">
        <f t="shared" si="67"/>
        <v>0</v>
      </c>
      <c r="J142" s="14">
        <f t="shared" si="67"/>
        <v>0</v>
      </c>
      <c r="K142" s="28"/>
    </row>
    <row r="143" spans="1:11" ht="39" customHeight="1">
      <c r="A143" s="23" t="s">
        <v>120</v>
      </c>
      <c r="B143" s="23" t="s">
        <v>125</v>
      </c>
      <c r="C143" s="23" t="s">
        <v>128</v>
      </c>
      <c r="D143" s="20" t="s">
        <v>11</v>
      </c>
      <c r="E143" s="14">
        <f>SUM(F143:J143)</f>
        <v>812093</v>
      </c>
      <c r="F143" s="14"/>
      <c r="G143" s="14"/>
      <c r="H143" s="14">
        <v>812093</v>
      </c>
      <c r="I143" s="14"/>
      <c r="J143" s="14"/>
      <c r="K143" s="26"/>
    </row>
    <row r="144" spans="1:11" ht="35.25" customHeight="1">
      <c r="A144" s="24"/>
      <c r="B144" s="24"/>
      <c r="C144" s="24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27"/>
    </row>
    <row r="145" spans="1:11" ht="34.5" customHeight="1">
      <c r="A145" s="24"/>
      <c r="B145" s="24"/>
      <c r="C145" s="24"/>
      <c r="D145" s="20" t="s">
        <v>13</v>
      </c>
      <c r="E145" s="14">
        <f t="shared" si="68"/>
        <v>348040.05</v>
      </c>
      <c r="F145" s="14"/>
      <c r="G145" s="14"/>
      <c r="H145" s="14">
        <v>348040.05</v>
      </c>
      <c r="I145" s="14"/>
      <c r="J145" s="14"/>
      <c r="K145" s="27"/>
    </row>
    <row r="146" spans="1:11" ht="15" customHeight="1">
      <c r="A146" s="25"/>
      <c r="B146" s="25"/>
      <c r="C146" s="25"/>
      <c r="D146" s="20" t="s">
        <v>14</v>
      </c>
      <c r="E146" s="14">
        <f t="shared" si="68"/>
        <v>1160133.05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1160133.05</v>
      </c>
      <c r="I146" s="14">
        <f t="shared" si="69"/>
        <v>0</v>
      </c>
      <c r="J146" s="14">
        <f t="shared" si="69"/>
        <v>0</v>
      </c>
      <c r="K146" s="28"/>
    </row>
    <row r="147" spans="1:11" ht="36" customHeight="1">
      <c r="A147" s="23" t="s">
        <v>121</v>
      </c>
      <c r="B147" s="23" t="s">
        <v>122</v>
      </c>
      <c r="C147" s="23" t="s">
        <v>131</v>
      </c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26"/>
    </row>
    <row r="148" spans="1:11" ht="36" customHeight="1">
      <c r="A148" s="24"/>
      <c r="B148" s="24"/>
      <c r="C148" s="24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27"/>
    </row>
    <row r="149" spans="1:11" ht="36" customHeight="1">
      <c r="A149" s="24"/>
      <c r="B149" s="24"/>
      <c r="C149" s="24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27"/>
    </row>
    <row r="150" spans="1:11" ht="15" customHeight="1">
      <c r="A150" s="25"/>
      <c r="B150" s="25"/>
      <c r="C150" s="25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28"/>
    </row>
    <row r="151" spans="1:11" ht="37.5" customHeight="1">
      <c r="A151" s="23" t="s">
        <v>123</v>
      </c>
      <c r="B151" s="23" t="s">
        <v>124</v>
      </c>
      <c r="C151" s="23" t="s">
        <v>130</v>
      </c>
      <c r="D151" s="20" t="s">
        <v>11</v>
      </c>
      <c r="E151" s="14">
        <f>SUM(F151:J151)</f>
        <v>0</v>
      </c>
      <c r="F151" s="14"/>
      <c r="G151" s="14"/>
      <c r="H151" s="14"/>
      <c r="I151" s="14"/>
      <c r="J151" s="14"/>
      <c r="K151" s="26"/>
    </row>
    <row r="152" spans="1:11" ht="33.75" customHeight="1">
      <c r="A152" s="24"/>
      <c r="B152" s="24"/>
      <c r="C152" s="24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27"/>
    </row>
    <row r="153" spans="1:11" ht="33.75" customHeight="1">
      <c r="A153" s="24"/>
      <c r="B153" s="24"/>
      <c r="C153" s="24"/>
      <c r="D153" s="20" t="s">
        <v>13</v>
      </c>
      <c r="E153" s="14">
        <f t="shared" si="72"/>
        <v>1204</v>
      </c>
      <c r="F153" s="14"/>
      <c r="G153" s="14"/>
      <c r="H153" s="14">
        <v>1204</v>
      </c>
      <c r="I153" s="14"/>
      <c r="J153" s="14"/>
      <c r="K153" s="27"/>
    </row>
    <row r="154" spans="1:11" ht="15" customHeight="1">
      <c r="A154" s="25"/>
      <c r="B154" s="25"/>
      <c r="C154" s="25"/>
      <c r="D154" s="20" t="s">
        <v>14</v>
      </c>
      <c r="E154" s="14">
        <f t="shared" si="72"/>
        <v>1204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1204</v>
      </c>
      <c r="I154" s="14">
        <f t="shared" si="73"/>
        <v>0</v>
      </c>
      <c r="J154" s="14">
        <f t="shared" si="73"/>
        <v>0</v>
      </c>
      <c r="K154" s="28"/>
    </row>
    <row r="155" spans="1:11" ht="34.5" customHeight="1">
      <c r="A155" s="23" t="s">
        <v>126</v>
      </c>
      <c r="B155" s="23" t="s">
        <v>127</v>
      </c>
      <c r="C155" s="23" t="s">
        <v>129</v>
      </c>
      <c r="D155" s="22" t="s">
        <v>11</v>
      </c>
      <c r="E155" s="14"/>
      <c r="F155" s="14"/>
      <c r="G155" s="14"/>
      <c r="H155" s="14">
        <v>662942.69999999995</v>
      </c>
      <c r="I155" s="14"/>
      <c r="J155" s="14"/>
      <c r="K155" s="21"/>
    </row>
    <row r="156" spans="1:11" ht="34.5" customHeight="1">
      <c r="A156" s="24"/>
      <c r="B156" s="24"/>
      <c r="C156" s="24"/>
      <c r="D156" s="22" t="s">
        <v>12</v>
      </c>
      <c r="E156" s="14"/>
      <c r="F156" s="14"/>
      <c r="G156" s="14"/>
      <c r="H156" s="14"/>
      <c r="I156" s="14"/>
      <c r="J156" s="14"/>
      <c r="K156" s="21"/>
    </row>
    <row r="157" spans="1:11" ht="38.25" customHeight="1">
      <c r="A157" s="24"/>
      <c r="B157" s="24"/>
      <c r="C157" s="24"/>
      <c r="D157" s="22" t="s">
        <v>13</v>
      </c>
      <c r="E157" s="14"/>
      <c r="F157" s="14"/>
      <c r="G157" s="14"/>
      <c r="H157" s="14">
        <v>284118.3</v>
      </c>
      <c r="I157" s="14"/>
      <c r="J157" s="14"/>
      <c r="K157" s="21"/>
    </row>
    <row r="158" spans="1:11" ht="15" customHeight="1">
      <c r="A158" s="25"/>
      <c r="B158" s="25"/>
      <c r="C158" s="25"/>
      <c r="D158" s="22" t="s">
        <v>14</v>
      </c>
      <c r="E158" s="14"/>
      <c r="F158" s="14"/>
      <c r="G158" s="14"/>
      <c r="H158" s="14">
        <f>H155+H157</f>
        <v>947061</v>
      </c>
      <c r="I158" s="14"/>
      <c r="J158" s="14"/>
      <c r="K158" s="21"/>
    </row>
    <row r="159" spans="1:11" ht="45.75" customHeight="1">
      <c r="A159" s="32"/>
      <c r="B159" s="43" t="s">
        <v>41</v>
      </c>
      <c r="C159" s="41"/>
      <c r="D159" s="4" t="s">
        <v>11</v>
      </c>
      <c r="E159" s="8">
        <f>SUM(F159:J159)</f>
        <v>149463589.88</v>
      </c>
      <c r="F159" s="8">
        <f>F7+F11+F15+F19+F23+F27+F31+F35+F39+F43+F47+F51+F55+F59+F63+F67+F71+F75+F79+F83+F87+F91+F95+F99+F103+F107+F111+F115+F119+F123+F127+F131+F135</f>
        <v>22252178</v>
      </c>
      <c r="G159" s="8">
        <f>G7+G11+G15+G19+G23+G27+G31+G35+G39+G43+G47+G51+G55+G59+G63+G67+G71+G75+G79+G83+G87+G91+G95+G99+G103+G107+G111+G115+G119+G123+G127+G131+G135</f>
        <v>20822519.5</v>
      </c>
      <c r="H159" s="8">
        <f>H7+H11+H15+H19+H23+H27+H31+H35+H39+H43+H47+H51+H55+H59+H63+H67+H71+H75+H79+H83+H87+H91+H95+H99+H103+H107+H111+H119+H123+H127+H131+H135+H139+H143+H147+H151+H155+H115</f>
        <v>71770754.379999995</v>
      </c>
      <c r="I159" s="8">
        <f>I7+I11+I15+I19+I23+I27+I31+I35+I39+I43+I47+I51+I55+I59+I63+I67+I71+I75+I79+I83+I87+I91+I95+I99+I103+I107+I111+I115+I119+I123+I127+I131+I135</f>
        <v>19623168</v>
      </c>
      <c r="J159" s="8">
        <f>J7+J11+J15+J19+J23+J27+J31+J35+J39+J43+J47+J51+J55+J59+J63+J67+J71+J75+J79+J83+J87+J91+J95+J99+J103+J107+J111+J115+J119+J123+J127+J131+J135</f>
        <v>14994970</v>
      </c>
      <c r="K159" s="42"/>
    </row>
    <row r="160" spans="1:11" ht="39" customHeight="1">
      <c r="A160" s="32"/>
      <c r="B160" s="44"/>
      <c r="C160" s="41"/>
      <c r="D160" s="4" t="s">
        <v>12</v>
      </c>
      <c r="E160" s="8">
        <f t="shared" ref="E160:E162" si="74">SUM(F160:J160)</f>
        <v>135016325</v>
      </c>
      <c r="F160" s="8">
        <f>F8+F12+F16+F20+F24+F28+F32+F36+F40+F44+F48+F52+F56+F60+F64+F68+F72+F80+F84+F88+F92+F96+F100+F104+F108+F112+F120+F124+F128+F132+F136</f>
        <v>2742850</v>
      </c>
      <c r="G160" s="8">
        <f t="shared" ref="G160:J160" si="75">G8+G12+G16+G20+G24+G28+G32+G36+G40+G44+G48+G52+G56+G60+G64+G68+G72+G80+G84+G88+G92+G96+G100+G104+G108+G112+G120+G124+G128+G132+G136</f>
        <v>12657475</v>
      </c>
      <c r="H160" s="8">
        <f>H8+H12+H16+H32+H36+H40+H44+H48+H52+H56+H60+H64+H68+H72+H76+H80+H84+H88+H92+H96+H100+H104+H112+H116+H120+H124+H128+H132+H136+H140+H144+H148+H152</f>
        <v>119616000</v>
      </c>
      <c r="I160" s="8">
        <f t="shared" si="75"/>
        <v>0</v>
      </c>
      <c r="J160" s="8">
        <f t="shared" si="75"/>
        <v>0</v>
      </c>
      <c r="K160" s="42"/>
    </row>
    <row r="161" spans="1:11" ht="33.75" customHeight="1">
      <c r="A161" s="32"/>
      <c r="B161" s="44"/>
      <c r="C161" s="41"/>
      <c r="D161" s="4" t="s">
        <v>13</v>
      </c>
      <c r="E161" s="8">
        <f t="shared" si="74"/>
        <v>151897281.00999999</v>
      </c>
      <c r="F161" s="8">
        <f>F9+F13+F17+F21+F29+F33+F37+F41+F45+F49+F53+F57+F61+F65+F69+F73+F81+F85+F89+F93+F97+F101+F109+F117+F121+F125+F129+F133+F137+E25+F145</f>
        <v>26086072</v>
      </c>
      <c r="G161" s="8">
        <f>G9+G13+G17+G21+G29+G33+G37+G41+G45+G49+G53+G57+G61+G65+G69+G73+G81+G85+G89+G93+G97+G101+G109+G117+G121+G125+G129+G133+G137+G113</f>
        <v>24667632.199999999</v>
      </c>
      <c r="H161" s="8">
        <f>H9+H13+H17+H21+H25+H29+H33+H37+H41+H45+H49+H57+H61+H65+H69+H73+H81+H85+H89+H93+H97+H105+H113+H117+H121+H125+H129+H133+H137+H141+H145+H149+H153+H157</f>
        <v>40615921.809999995</v>
      </c>
      <c r="I161" s="8">
        <f t="shared" ref="I161:J161" si="76">I9+I13+I17+I21+I29+I33+I37+I41+I45+I49+I53+I57+I61+I65+I69+I73+I81+I85+I89+I93+I97+I101+I109+I117+I121+I125+I129+I133+I137</f>
        <v>29764310</v>
      </c>
      <c r="J161" s="8">
        <f t="shared" si="76"/>
        <v>30763345</v>
      </c>
      <c r="K161" s="42"/>
    </row>
    <row r="162" spans="1:11" s="1" customFormat="1" ht="46.5" customHeight="1">
      <c r="A162" s="32"/>
      <c r="B162" s="45"/>
      <c r="C162" s="41"/>
      <c r="D162" s="5" t="s">
        <v>40</v>
      </c>
      <c r="E162" s="8">
        <f t="shared" si="74"/>
        <v>436377195.88999999</v>
      </c>
      <c r="F162" s="8">
        <f>SUM(F159:F161)</f>
        <v>51081100</v>
      </c>
      <c r="G162" s="8">
        <f t="shared" ref="G162:J162" si="77">SUM(G159:G161)</f>
        <v>58147626.700000003</v>
      </c>
      <c r="H162" s="8">
        <f t="shared" si="77"/>
        <v>232002676.19</v>
      </c>
      <c r="I162" s="8">
        <f t="shared" si="77"/>
        <v>49387478</v>
      </c>
      <c r="J162" s="8">
        <f t="shared" si="77"/>
        <v>45758315</v>
      </c>
      <c r="K162" s="42"/>
    </row>
  </sheetData>
  <mergeCells count="164">
    <mergeCell ref="B151:B154"/>
    <mergeCell ref="C151:C154"/>
    <mergeCell ref="K151:K154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27:B30"/>
    <mergeCell ref="C27:C30"/>
    <mergeCell ref="C39:C42"/>
    <mergeCell ref="K39:K42"/>
    <mergeCell ref="A43:A46"/>
    <mergeCell ref="B43:B46"/>
    <mergeCell ref="C43:C46"/>
    <mergeCell ref="K43:K46"/>
    <mergeCell ref="K31:K34"/>
    <mergeCell ref="A35:A38"/>
    <mergeCell ref="B35:B38"/>
    <mergeCell ref="C35:C38"/>
    <mergeCell ref="K35:K38"/>
    <mergeCell ref="C31:C34"/>
    <mergeCell ref="A39:A42"/>
    <mergeCell ref="K4:K5"/>
    <mergeCell ref="K75:K78"/>
    <mergeCell ref="K67:K70"/>
    <mergeCell ref="K15:K18"/>
    <mergeCell ref="A23:A26"/>
    <mergeCell ref="B23:B26"/>
    <mergeCell ref="C23:C26"/>
    <mergeCell ref="K23:K26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47:A50"/>
    <mergeCell ref="B47:B50"/>
    <mergeCell ref="C47:C50"/>
    <mergeCell ref="K47:K50"/>
    <mergeCell ref="A1:K1"/>
    <mergeCell ref="A2:K2"/>
    <mergeCell ref="A3:K3"/>
    <mergeCell ref="K11:K14"/>
    <mergeCell ref="E4:J4"/>
    <mergeCell ref="A4:A5"/>
    <mergeCell ref="B4:B5"/>
    <mergeCell ref="A63:A66"/>
    <mergeCell ref="B63:B66"/>
    <mergeCell ref="K59:K62"/>
    <mergeCell ref="K63:K66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B15:B18"/>
    <mergeCell ref="C15:C18"/>
    <mergeCell ref="A15:A18"/>
    <mergeCell ref="C159:C162"/>
    <mergeCell ref="K159:K162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59:B162"/>
    <mergeCell ref="A119:A122"/>
    <mergeCell ref="A143:A146"/>
    <mergeCell ref="B143:B146"/>
    <mergeCell ref="C143:C146"/>
    <mergeCell ref="A147:A150"/>
    <mergeCell ref="B147:B150"/>
    <mergeCell ref="A159:A162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A51:A54"/>
    <mergeCell ref="B51:B54"/>
    <mergeCell ref="C51:C54"/>
    <mergeCell ref="C103:C106"/>
    <mergeCell ref="K103:K106"/>
    <mergeCell ref="K71:K74"/>
    <mergeCell ref="K79:K82"/>
    <mergeCell ref="A91:A94"/>
    <mergeCell ref="B91:B94"/>
    <mergeCell ref="C91:C94"/>
    <mergeCell ref="K91:K94"/>
    <mergeCell ref="A99:A102"/>
    <mergeCell ref="C99:C102"/>
    <mergeCell ref="B99:B102"/>
    <mergeCell ref="K99:K102"/>
    <mergeCell ref="B95:B98"/>
    <mergeCell ref="K95:K98"/>
    <mergeCell ref="C95:C98"/>
    <mergeCell ref="A103:A106"/>
    <mergeCell ref="B103:B106"/>
    <mergeCell ref="A155:A158"/>
    <mergeCell ref="B155:B158"/>
    <mergeCell ref="C155:C158"/>
    <mergeCell ref="A95:A98"/>
    <mergeCell ref="K135:K138"/>
    <mergeCell ref="C119:C122"/>
    <mergeCell ref="A127:A130"/>
    <mergeCell ref="B127:B130"/>
    <mergeCell ref="C127:C130"/>
    <mergeCell ref="B111:B114"/>
    <mergeCell ref="A111:A114"/>
    <mergeCell ref="A139:A142"/>
    <mergeCell ref="B139:B142"/>
    <mergeCell ref="C139:C142"/>
    <mergeCell ref="K139:K142"/>
    <mergeCell ref="C111:C114"/>
    <mergeCell ref="K111:K114"/>
    <mergeCell ref="B131:B134"/>
    <mergeCell ref="K127:K130"/>
    <mergeCell ref="K131:K134"/>
    <mergeCell ref="C147:C150"/>
    <mergeCell ref="K143:K146"/>
    <mergeCell ref="K147:K150"/>
    <mergeCell ref="A151:A15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2016-01-19T06:57:42Z</dcterms:modified>
</cp:coreProperties>
</file>