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Лист1!$A$1:$K$205</definedName>
  </definedNames>
  <calcPr calcId="145621"/>
</workbook>
</file>

<file path=xl/calcChain.xml><?xml version="1.0" encoding="utf-8"?>
<calcChain xmlns="http://schemas.openxmlformats.org/spreadsheetml/2006/main">
  <c r="F180" i="1" l="1"/>
  <c r="E180" i="1" s="1"/>
  <c r="G180" i="1"/>
  <c r="H180" i="1"/>
  <c r="I180" i="1"/>
  <c r="J180" i="1"/>
  <c r="H91" i="1" l="1"/>
  <c r="I203" i="1" l="1"/>
  <c r="H203" i="1"/>
  <c r="I202" i="1"/>
  <c r="I201" i="1"/>
  <c r="I205" i="1" l="1"/>
  <c r="G200" i="1"/>
  <c r="H200" i="1"/>
  <c r="I200" i="1"/>
  <c r="J200" i="1"/>
  <c r="F200" i="1"/>
  <c r="E197" i="1"/>
  <c r="E198" i="1"/>
  <c r="E196" i="1"/>
  <c r="E192" i="1"/>
  <c r="E193" i="1"/>
  <c r="G195" i="1"/>
  <c r="H195" i="1"/>
  <c r="I195" i="1"/>
  <c r="J195" i="1"/>
  <c r="F195" i="1"/>
  <c r="E191" i="1"/>
  <c r="H201" i="1"/>
  <c r="E195" i="1" l="1"/>
  <c r="E200" i="1"/>
  <c r="H202" i="1"/>
  <c r="G190" i="1" l="1"/>
  <c r="H190" i="1"/>
  <c r="I190" i="1"/>
  <c r="J190" i="1"/>
  <c r="F190" i="1"/>
  <c r="E187" i="1"/>
  <c r="E188" i="1"/>
  <c r="E186" i="1"/>
  <c r="G185" i="1"/>
  <c r="H185" i="1"/>
  <c r="I185" i="1"/>
  <c r="J185" i="1"/>
  <c r="F185" i="1"/>
  <c r="E182" i="1"/>
  <c r="E183" i="1"/>
  <c r="E181" i="1"/>
  <c r="G203" i="1"/>
  <c r="E177" i="1"/>
  <c r="E178" i="1"/>
  <c r="E176" i="1"/>
  <c r="E190" i="1" l="1"/>
  <c r="E185" i="1"/>
  <c r="E172" i="1"/>
  <c r="E173" i="1"/>
  <c r="E171" i="1"/>
  <c r="G175" i="1"/>
  <c r="H175" i="1"/>
  <c r="I175" i="1"/>
  <c r="J175" i="1"/>
  <c r="F175" i="1"/>
  <c r="E175" i="1" l="1"/>
  <c r="G71" i="1"/>
  <c r="H71" i="1"/>
  <c r="I71" i="1"/>
  <c r="J71" i="1"/>
  <c r="F71" i="1"/>
  <c r="E68" i="1"/>
  <c r="E69" i="1"/>
  <c r="E67" i="1"/>
  <c r="H205" i="1"/>
  <c r="J203" i="1"/>
  <c r="G202" i="1"/>
  <c r="J202" i="1"/>
  <c r="F202" i="1"/>
  <c r="G201" i="1"/>
  <c r="J201" i="1"/>
  <c r="F201" i="1"/>
  <c r="G170" i="1"/>
  <c r="H170" i="1"/>
  <c r="I170" i="1"/>
  <c r="J170" i="1"/>
  <c r="F170" i="1"/>
  <c r="E167" i="1"/>
  <c r="E168" i="1"/>
  <c r="E166" i="1"/>
  <c r="G165" i="1"/>
  <c r="H165" i="1"/>
  <c r="I165" i="1"/>
  <c r="J165" i="1"/>
  <c r="F165" i="1"/>
  <c r="E162" i="1"/>
  <c r="E163" i="1"/>
  <c r="E161" i="1"/>
  <c r="G160" i="1"/>
  <c r="H160" i="1"/>
  <c r="I160" i="1"/>
  <c r="J160" i="1"/>
  <c r="F160" i="1"/>
  <c r="E157" i="1"/>
  <c r="E158" i="1"/>
  <c r="E156" i="1"/>
  <c r="G155" i="1"/>
  <c r="H155" i="1"/>
  <c r="I155" i="1"/>
  <c r="J155" i="1"/>
  <c r="F155" i="1"/>
  <c r="E152" i="1"/>
  <c r="E153" i="1"/>
  <c r="E151" i="1"/>
  <c r="G150" i="1"/>
  <c r="H150" i="1"/>
  <c r="I150" i="1"/>
  <c r="J150" i="1"/>
  <c r="F150" i="1"/>
  <c r="E147" i="1"/>
  <c r="E148" i="1"/>
  <c r="E146" i="1"/>
  <c r="G145" i="1"/>
  <c r="H145" i="1"/>
  <c r="I145" i="1"/>
  <c r="J145" i="1"/>
  <c r="F145" i="1"/>
  <c r="E143" i="1"/>
  <c r="E144" i="1"/>
  <c r="E142" i="1"/>
  <c r="G141" i="1"/>
  <c r="H141" i="1"/>
  <c r="I141" i="1"/>
  <c r="J141" i="1"/>
  <c r="F141" i="1"/>
  <c r="E138" i="1"/>
  <c r="E139" i="1"/>
  <c r="E137" i="1"/>
  <c r="G136" i="1"/>
  <c r="H136" i="1"/>
  <c r="I136" i="1"/>
  <c r="J136" i="1"/>
  <c r="F136" i="1"/>
  <c r="E133" i="1"/>
  <c r="E134" i="1"/>
  <c r="E132" i="1"/>
  <c r="G131" i="1"/>
  <c r="H131" i="1"/>
  <c r="I131" i="1"/>
  <c r="J131" i="1"/>
  <c r="F131" i="1"/>
  <c r="E128" i="1"/>
  <c r="E129" i="1"/>
  <c r="E127" i="1"/>
  <c r="G126" i="1"/>
  <c r="H126" i="1"/>
  <c r="I126" i="1"/>
  <c r="J126" i="1"/>
  <c r="F126" i="1"/>
  <c r="E123" i="1"/>
  <c r="E124" i="1"/>
  <c r="E122" i="1"/>
  <c r="G121" i="1"/>
  <c r="H121" i="1"/>
  <c r="I121" i="1"/>
  <c r="J121" i="1"/>
  <c r="F121" i="1"/>
  <c r="E118" i="1"/>
  <c r="E119" i="1"/>
  <c r="E117" i="1"/>
  <c r="G116" i="1"/>
  <c r="H116" i="1"/>
  <c r="I116" i="1"/>
  <c r="J116" i="1"/>
  <c r="F116" i="1"/>
  <c r="E113" i="1"/>
  <c r="E114" i="1"/>
  <c r="E112" i="1"/>
  <c r="G111" i="1"/>
  <c r="H111" i="1"/>
  <c r="I111" i="1"/>
  <c r="J111" i="1"/>
  <c r="F111" i="1"/>
  <c r="E108" i="1"/>
  <c r="E109" i="1"/>
  <c r="E107" i="1"/>
  <c r="G106" i="1"/>
  <c r="H106" i="1"/>
  <c r="I106" i="1"/>
  <c r="J106" i="1"/>
  <c r="F106" i="1"/>
  <c r="E103" i="1"/>
  <c r="E104" i="1"/>
  <c r="E102" i="1"/>
  <c r="G101" i="1"/>
  <c r="H101" i="1"/>
  <c r="I101" i="1"/>
  <c r="J101" i="1"/>
  <c r="F101" i="1"/>
  <c r="E98" i="1"/>
  <c r="E99" i="1"/>
  <c r="E97" i="1"/>
  <c r="G96" i="1"/>
  <c r="H96" i="1"/>
  <c r="I96" i="1"/>
  <c r="J96" i="1"/>
  <c r="F96" i="1"/>
  <c r="E93" i="1"/>
  <c r="E94" i="1"/>
  <c r="E92" i="1"/>
  <c r="G91" i="1"/>
  <c r="I91" i="1"/>
  <c r="J91" i="1"/>
  <c r="F91" i="1"/>
  <c r="E88" i="1"/>
  <c r="E89" i="1"/>
  <c r="E87" i="1"/>
  <c r="G86" i="1"/>
  <c r="H86" i="1"/>
  <c r="I86" i="1"/>
  <c r="J86" i="1"/>
  <c r="F86" i="1"/>
  <c r="E83" i="1"/>
  <c r="E84" i="1"/>
  <c r="E82" i="1"/>
  <c r="G81" i="1"/>
  <c r="H81" i="1"/>
  <c r="I81" i="1"/>
  <c r="J81" i="1"/>
  <c r="F81" i="1"/>
  <c r="E78" i="1"/>
  <c r="E79" i="1"/>
  <c r="E77" i="1"/>
  <c r="G76" i="1"/>
  <c r="H76" i="1"/>
  <c r="I76" i="1"/>
  <c r="J76" i="1"/>
  <c r="F76" i="1"/>
  <c r="E73" i="1"/>
  <c r="E74" i="1"/>
  <c r="E72" i="1"/>
  <c r="G66" i="1"/>
  <c r="H66" i="1"/>
  <c r="I66" i="1"/>
  <c r="J66" i="1"/>
  <c r="F66" i="1"/>
  <c r="E63" i="1"/>
  <c r="E64" i="1"/>
  <c r="E62" i="1"/>
  <c r="G61" i="1"/>
  <c r="H61" i="1"/>
  <c r="I61" i="1"/>
  <c r="J61" i="1"/>
  <c r="F61" i="1"/>
  <c r="E58" i="1"/>
  <c r="E59" i="1"/>
  <c r="E57" i="1"/>
  <c r="G56" i="1"/>
  <c r="H56" i="1"/>
  <c r="I56" i="1"/>
  <c r="J56" i="1"/>
  <c r="F56" i="1"/>
  <c r="E53" i="1"/>
  <c r="E54" i="1"/>
  <c r="E52" i="1"/>
  <c r="G51" i="1"/>
  <c r="H51" i="1"/>
  <c r="I51" i="1"/>
  <c r="J51" i="1"/>
  <c r="F51" i="1"/>
  <c r="E48" i="1"/>
  <c r="E49" i="1"/>
  <c r="E47" i="1"/>
  <c r="G46" i="1"/>
  <c r="H46" i="1"/>
  <c r="I46" i="1"/>
  <c r="J46" i="1"/>
  <c r="F46" i="1"/>
  <c r="E43" i="1"/>
  <c r="E44" i="1"/>
  <c r="E42" i="1"/>
  <c r="G41" i="1"/>
  <c r="H41" i="1"/>
  <c r="I41" i="1"/>
  <c r="J41" i="1"/>
  <c r="F41" i="1"/>
  <c r="E38" i="1"/>
  <c r="E39" i="1"/>
  <c r="E37" i="1"/>
  <c r="E33" i="1"/>
  <c r="E34" i="1"/>
  <c r="E32" i="1"/>
  <c r="G36" i="1"/>
  <c r="H36" i="1"/>
  <c r="I36" i="1"/>
  <c r="J36" i="1"/>
  <c r="F36" i="1"/>
  <c r="E28" i="1"/>
  <c r="E29" i="1"/>
  <c r="E27" i="1"/>
  <c r="G31" i="1"/>
  <c r="H31" i="1"/>
  <c r="I31" i="1"/>
  <c r="J31" i="1"/>
  <c r="F31" i="1"/>
  <c r="E23" i="1"/>
  <c r="E24" i="1"/>
  <c r="E22" i="1"/>
  <c r="G26" i="1"/>
  <c r="H26" i="1"/>
  <c r="I26" i="1"/>
  <c r="J26" i="1"/>
  <c r="F26" i="1"/>
  <c r="E18" i="1"/>
  <c r="E19" i="1"/>
  <c r="E17" i="1"/>
  <c r="G21" i="1"/>
  <c r="H21" i="1"/>
  <c r="I21" i="1"/>
  <c r="J21" i="1"/>
  <c r="F21" i="1"/>
  <c r="E202" i="1" l="1"/>
  <c r="E31" i="1"/>
  <c r="E36" i="1"/>
  <c r="E46" i="1"/>
  <c r="E26" i="1"/>
  <c r="E121" i="1"/>
  <c r="E170" i="1"/>
  <c r="E86" i="1"/>
  <c r="E201" i="1"/>
  <c r="E150" i="1"/>
  <c r="J205" i="1"/>
  <c r="F203" i="1"/>
  <c r="F205" i="1" s="1"/>
  <c r="E91" i="1"/>
  <c r="E71" i="1"/>
  <c r="G205" i="1"/>
  <c r="E21" i="1"/>
  <c r="E165" i="1"/>
  <c r="E160" i="1"/>
  <c r="E155" i="1"/>
  <c r="E145" i="1"/>
  <c r="E141" i="1"/>
  <c r="E136" i="1"/>
  <c r="E131" i="1"/>
  <c r="E126" i="1"/>
  <c r="E116" i="1"/>
  <c r="E111" i="1"/>
  <c r="E106" i="1"/>
  <c r="E101" i="1"/>
  <c r="E96" i="1"/>
  <c r="E81" i="1"/>
  <c r="E76" i="1"/>
  <c r="E61" i="1"/>
  <c r="E66" i="1"/>
  <c r="E56" i="1"/>
  <c r="E51" i="1"/>
  <c r="E41" i="1"/>
  <c r="G16" i="1"/>
  <c r="H16" i="1"/>
  <c r="I16" i="1"/>
  <c r="J16" i="1"/>
  <c r="F16" i="1"/>
  <c r="E13" i="1"/>
  <c r="E14" i="1"/>
  <c r="E12" i="1"/>
  <c r="E8" i="1"/>
  <c r="E9" i="1"/>
  <c r="E7" i="1"/>
  <c r="G11" i="1"/>
  <c r="H11" i="1"/>
  <c r="I11" i="1"/>
  <c r="J11" i="1"/>
  <c r="F11" i="1"/>
  <c r="E203" i="1" l="1"/>
  <c r="E205" i="1"/>
  <c r="E11" i="1"/>
  <c r="E16" i="1"/>
</calcChain>
</file>

<file path=xl/sharedStrings.xml><?xml version="1.0" encoding="utf-8"?>
<sst xmlns="http://schemas.openxmlformats.org/spreadsheetml/2006/main" count="335" uniqueCount="135">
  <si>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</si>
  <si>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</si>
  <si>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</si>
  <si>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</si>
  <si>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</si>
  <si>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</si>
  <si>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</si>
  <si>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</si>
  <si>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</si>
  <si>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</si>
  <si>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</si>
  <si>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</si>
  <si>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</si>
  <si>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</si>
  <si>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</si>
  <si>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</si>
  <si>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</si>
  <si>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</si>
  <si>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</si>
  <si>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</si>
  <si>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</si>
  <si>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</si>
  <si>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</si>
  <si>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</si>
  <si>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</si>
  <si>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</si>
  <si>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</si>
  <si>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</si>
  <si>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</si>
  <si>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</si>
  <si>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</si>
  <si>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</si>
  <si>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</si>
  <si>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</si>
  <si>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</si>
  <si>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</si>
  <si>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</si>
  <si>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</si>
  <si>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</si>
  <si>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</si>
  <si>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</si>
  <si>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</si>
  <si>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</si>
  <si>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</si>
  <si>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</si>
  <si>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</si>
  <si>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</si>
  <si>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</si>
  <si>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</si>
  <si>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</si>
  <si>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</si>
  <si>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</si>
  <si>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</si>
  <si>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</si>
  <si>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</si>
  <si>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</si>
  <si>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</si>
  <si>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</si>
  <si>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</si>
  <si>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</si>
  <si>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</si>
  <si>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</si>
  <si>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</si>
  <si>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</si>
  <si>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</si>
  <si>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</si>
  <si>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</si>
  <si>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</si>
  <si>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</si>
  <si>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</si>
  <si>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</si>
  <si>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</si>
  <si>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</si>
  <si>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</si>
  <si>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</si>
  <si>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</si>
  <si>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</si>
  <si>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</si>
  <si>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</si>
  <si>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</si>
  <si>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</si>
  <si>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</si>
  <si>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</si>
  <si>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</si>
  <si>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</si>
  <si>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</si>
  <si>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</si>
  <si>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</si>
  <si>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</si>
  <si>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</si>
  <si>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</si>
  <si>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</si>
  <si>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</si>
  <si>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</si>
  <si>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</si>
  <si>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</si>
  <si>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</si>
  <si>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</si>
  <si>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</si>
  <si>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</si>
  <si>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</si>
  <si>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</si>
  <si>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</si>
  <si>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</si>
  <si>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</si>
  <si>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</si>
  <si>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</si>
  <si>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</si>
  <si>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</si>
  <si>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</si>
  <si>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</si>
  <si>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</si>
  <si>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</si>
  <si>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</si>
  <si>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</si>
  <si>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</si>
  <si>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</si>
  <si>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</si>
  <si>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</si>
  <si>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</si>
  <si>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</si>
  <si>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</si>
  <si>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</si>
  <si>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</si>
  <si>
    <t>38.</t>
  </si>
  <si>
    <t xml:space="preserve">Мероприятия по подготовке объектов ЖКХ к зиме </t>
  </si>
  <si>
    <t>Отдел архитектуры и градостроительства, сектор по охране окружающей среды, отдел жилищно-коммунального хозяйства и охраны окружающей среды, отдел экономики администрации Трубчевского муниципального района</t>
  </si>
  <si>
    <t>Сектор по охране окружающей среды, отдел жилищно-коммунального хозяйства и охраны окружающей среды администрации Трубчевского мунициапального района</t>
  </si>
  <si>
    <t>Отдел экономики, отдел учета и отчетности  администрации Трубчевского муниципального района</t>
  </si>
  <si>
    <t>Отдел экономики, отдел учета и отчетности, сектор по моб.работе, СД, ГО и ЧС  администрации Трубчевского муниципального района</t>
  </si>
  <si>
    <t>Отдел жилищно-коммунального хозяйства и охраны окружающей среды, отдел экономики, отдел учета и отчетности  администрации Трубчевского муниципального района</t>
  </si>
  <si>
    <t>Мероприятия по проведению Всероссийской переписи</t>
  </si>
  <si>
    <t>39.</t>
  </si>
  <si>
    <t>Бюджетные инвестиции в объекты капитальных вложений муниципальной собственности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</si>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</sst>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5"/>
  <sheetViews>
    <sheetView tabSelected="1" view="pageBreakPreview" topLeftCell="A193" zoomScaleNormal="100" zoomScaleSheetLayoutView="100" workbookViewId="0">
      <selection activeCell="C186" sqref="C186:C190"/>
    </sheetView>
  </sheetViews>
  <sheetFormatPr defaultRowHeight="15" x14ac:dyDescent="0.2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 x14ac:dyDescent="0.25">
      <c r="A1" s="42" t="s">
        <v>79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x14ac:dyDescent="0.25">
      <c r="A2" s="42" t="s">
        <v>43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x14ac:dyDescent="0.25">
      <c r="A3" s="43" t="s">
        <v>80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6.5" customHeight="1" x14ac:dyDescent="0.25">
      <c r="A4" s="48" t="s">
        <v>0</v>
      </c>
      <c r="B4" s="48" t="s">
        <v>1</v>
      </c>
      <c r="C4" s="48" t="s">
        <v>2</v>
      </c>
      <c r="D4" s="48" t="s">
        <v>3</v>
      </c>
      <c r="E4" s="45" t="s">
        <v>4</v>
      </c>
      <c r="F4" s="46"/>
      <c r="G4" s="46"/>
      <c r="H4" s="46"/>
      <c r="I4" s="46"/>
      <c r="J4" s="47"/>
      <c r="K4" s="48" t="s">
        <v>5</v>
      </c>
    </row>
    <row r="5" spans="1:11" ht="23.25" customHeight="1" x14ac:dyDescent="0.25">
      <c r="A5" s="48"/>
      <c r="B5" s="48"/>
      <c r="C5" s="48"/>
      <c r="D5" s="48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48"/>
    </row>
    <row r="6" spans="1:11" ht="10.5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 x14ac:dyDescent="0.25">
      <c r="A7" s="25" t="s">
        <v>9</v>
      </c>
      <c r="B7" s="36" t="s">
        <v>10</v>
      </c>
      <c r="C7" s="24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24"/>
    </row>
    <row r="8" spans="1:11" ht="37.5" customHeight="1" x14ac:dyDescent="0.25">
      <c r="A8" s="26"/>
      <c r="B8" s="36"/>
      <c r="C8" s="24"/>
      <c r="D8" s="4" t="s">
        <v>12</v>
      </c>
      <c r="E8" s="14">
        <f t="shared" ref="E8:E11" si="0">SUM(F8:J8)</f>
        <v>0</v>
      </c>
      <c r="F8" s="14"/>
      <c r="G8" s="14"/>
      <c r="H8" s="7"/>
      <c r="I8" s="7"/>
      <c r="J8" s="7"/>
      <c r="K8" s="24"/>
    </row>
    <row r="9" spans="1:11" ht="33.75" customHeight="1" x14ac:dyDescent="0.25">
      <c r="A9" s="26"/>
      <c r="B9" s="36"/>
      <c r="C9" s="24"/>
      <c r="D9" s="4" t="s">
        <v>13</v>
      </c>
      <c r="E9" s="14">
        <f t="shared" si="0"/>
        <v>78298090.129999995</v>
      </c>
      <c r="F9" s="14">
        <v>17574817.960000001</v>
      </c>
      <c r="G9" s="14">
        <v>16864330.199999999</v>
      </c>
      <c r="H9" s="7">
        <v>21179221.120000001</v>
      </c>
      <c r="I9" s="9">
        <v>22679720.850000001</v>
      </c>
      <c r="J9" s="7"/>
      <c r="K9" s="24"/>
    </row>
    <row r="10" spans="1:11" ht="23.25" customHeight="1" x14ac:dyDescent="0.25">
      <c r="A10" s="26"/>
      <c r="B10" s="36"/>
      <c r="C10" s="24"/>
      <c r="D10" s="23" t="s">
        <v>134</v>
      </c>
      <c r="E10" s="14"/>
      <c r="F10" s="14"/>
      <c r="G10" s="14"/>
      <c r="H10" s="14"/>
      <c r="I10" s="14"/>
      <c r="J10" s="14"/>
      <c r="K10" s="24"/>
    </row>
    <row r="11" spans="1:11" ht="24" customHeight="1" x14ac:dyDescent="0.25">
      <c r="A11" s="27"/>
      <c r="B11" s="36"/>
      <c r="C11" s="24"/>
      <c r="D11" s="4" t="s">
        <v>14</v>
      </c>
      <c r="E11" s="14">
        <f t="shared" si="0"/>
        <v>78298090.129999995</v>
      </c>
      <c r="F11" s="14">
        <f>SUM(F7:F9)</f>
        <v>17574817.960000001</v>
      </c>
      <c r="G11" s="14">
        <f t="shared" ref="G11:J11" si="1">SUM(G7:G9)</f>
        <v>16864330.199999999</v>
      </c>
      <c r="H11" s="14">
        <f t="shared" si="1"/>
        <v>21179221.120000001</v>
      </c>
      <c r="I11" s="14">
        <f t="shared" si="1"/>
        <v>22679720.850000001</v>
      </c>
      <c r="J11" s="14">
        <f t="shared" si="1"/>
        <v>0</v>
      </c>
      <c r="K11" s="24"/>
    </row>
    <row r="12" spans="1:11" ht="35.25" customHeight="1" x14ac:dyDescent="0.25">
      <c r="A12" s="25" t="s">
        <v>66</v>
      </c>
      <c r="B12" s="36" t="s">
        <v>15</v>
      </c>
      <c r="C12" s="24" t="s">
        <v>67</v>
      </c>
      <c r="D12" s="4" t="s">
        <v>11</v>
      </c>
      <c r="E12" s="7">
        <f>SUM(F12:J12)</f>
        <v>0</v>
      </c>
      <c r="F12" s="14"/>
      <c r="G12" s="14"/>
      <c r="H12" s="7"/>
      <c r="I12" s="7"/>
      <c r="J12" s="7"/>
      <c r="K12" s="44" t="s">
        <v>77</v>
      </c>
    </row>
    <row r="13" spans="1:11" ht="36.75" customHeight="1" x14ac:dyDescent="0.25">
      <c r="A13" s="26"/>
      <c r="B13" s="36"/>
      <c r="C13" s="24"/>
      <c r="D13" s="4" t="s">
        <v>12</v>
      </c>
      <c r="E13" s="14">
        <f t="shared" ref="E13:E16" si="2">SUM(F13:J13)</f>
        <v>0</v>
      </c>
      <c r="F13" s="14"/>
      <c r="G13" s="14"/>
      <c r="H13" s="7"/>
      <c r="I13" s="7"/>
      <c r="J13" s="7"/>
      <c r="K13" s="40"/>
    </row>
    <row r="14" spans="1:11" ht="34.5" customHeight="1" x14ac:dyDescent="0.25">
      <c r="A14" s="26"/>
      <c r="B14" s="36"/>
      <c r="C14" s="24"/>
      <c r="D14" s="4" t="s">
        <v>13</v>
      </c>
      <c r="E14" s="14">
        <f t="shared" si="2"/>
        <v>1474105.24</v>
      </c>
      <c r="F14" s="14">
        <v>440468.24</v>
      </c>
      <c r="G14" s="14">
        <v>358257</v>
      </c>
      <c r="H14" s="7">
        <v>335380</v>
      </c>
      <c r="I14" s="7">
        <v>340000</v>
      </c>
      <c r="J14" s="7"/>
      <c r="K14" s="40"/>
    </row>
    <row r="15" spans="1:11" ht="27" customHeight="1" x14ac:dyDescent="0.25">
      <c r="A15" s="26"/>
      <c r="B15" s="36"/>
      <c r="C15" s="24"/>
      <c r="D15" s="23" t="s">
        <v>134</v>
      </c>
      <c r="E15" s="14"/>
      <c r="F15" s="14"/>
      <c r="G15" s="14"/>
      <c r="H15" s="14"/>
      <c r="I15" s="14"/>
      <c r="J15" s="14"/>
      <c r="K15" s="40"/>
    </row>
    <row r="16" spans="1:11" ht="288" customHeight="1" x14ac:dyDescent="0.25">
      <c r="A16" s="27"/>
      <c r="B16" s="36"/>
      <c r="C16" s="24"/>
      <c r="D16" s="4" t="s">
        <v>14</v>
      </c>
      <c r="E16" s="14">
        <f t="shared" si="2"/>
        <v>1474105.24</v>
      </c>
      <c r="F16" s="14">
        <f>SUM(F12:F14)</f>
        <v>440468.24</v>
      </c>
      <c r="G16" s="14">
        <f t="shared" ref="G16:J16" si="3">SUM(G12:G14)</f>
        <v>358257</v>
      </c>
      <c r="H16" s="14">
        <f t="shared" si="3"/>
        <v>335380</v>
      </c>
      <c r="I16" s="14">
        <f t="shared" si="3"/>
        <v>340000</v>
      </c>
      <c r="J16" s="14">
        <f t="shared" si="3"/>
        <v>0</v>
      </c>
      <c r="K16" s="41"/>
    </row>
    <row r="17" spans="1:11" ht="36.75" customHeight="1" x14ac:dyDescent="0.25">
      <c r="A17" s="25" t="s">
        <v>59</v>
      </c>
      <c r="B17" s="28" t="s">
        <v>83</v>
      </c>
      <c r="C17" s="25" t="s">
        <v>84</v>
      </c>
      <c r="D17" s="18" t="s">
        <v>11</v>
      </c>
      <c r="E17" s="14">
        <f>SUM(F17:J17)</f>
        <v>0</v>
      </c>
      <c r="F17" s="14"/>
      <c r="G17" s="14"/>
      <c r="H17" s="14"/>
      <c r="I17" s="14"/>
      <c r="J17" s="14"/>
      <c r="K17" s="49"/>
    </row>
    <row r="18" spans="1:11" ht="35.25" customHeight="1" x14ac:dyDescent="0.25">
      <c r="A18" s="26"/>
      <c r="B18" s="29"/>
      <c r="C18" s="26"/>
      <c r="D18" s="18" t="s">
        <v>12</v>
      </c>
      <c r="E18" s="14">
        <f t="shared" ref="E18:E21" si="4">SUM(F18:J18)</f>
        <v>0</v>
      </c>
      <c r="F18" s="14"/>
      <c r="G18" s="14"/>
      <c r="H18" s="14"/>
      <c r="I18" s="14"/>
      <c r="J18" s="14"/>
      <c r="K18" s="50"/>
    </row>
    <row r="19" spans="1:11" ht="35.25" customHeight="1" x14ac:dyDescent="0.25">
      <c r="A19" s="26"/>
      <c r="B19" s="29"/>
      <c r="C19" s="26"/>
      <c r="D19" s="18" t="s">
        <v>13</v>
      </c>
      <c r="E19" s="14">
        <f t="shared" si="4"/>
        <v>460000</v>
      </c>
      <c r="F19" s="14"/>
      <c r="G19" s="14">
        <v>460000</v>
      </c>
      <c r="H19" s="14"/>
      <c r="I19" s="14"/>
      <c r="J19" s="14"/>
      <c r="K19" s="50"/>
    </row>
    <row r="20" spans="1:11" ht="21.75" customHeight="1" x14ac:dyDescent="0.25">
      <c r="A20" s="26"/>
      <c r="B20" s="29"/>
      <c r="C20" s="26"/>
      <c r="D20" s="23" t="s">
        <v>134</v>
      </c>
      <c r="E20" s="14"/>
      <c r="F20" s="14"/>
      <c r="G20" s="14"/>
      <c r="H20" s="14"/>
      <c r="I20" s="14"/>
      <c r="J20" s="14"/>
      <c r="K20" s="50"/>
    </row>
    <row r="21" spans="1:11" ht="21.75" customHeight="1" x14ac:dyDescent="0.25">
      <c r="A21" s="27"/>
      <c r="B21" s="30"/>
      <c r="C21" s="27"/>
      <c r="D21" s="18" t="s">
        <v>14</v>
      </c>
      <c r="E21" s="14">
        <f t="shared" si="4"/>
        <v>460000</v>
      </c>
      <c r="F21" s="14">
        <f>SUM(F17:F19)</f>
        <v>0</v>
      </c>
      <c r="G21" s="14">
        <f t="shared" ref="G21:J21" si="5">SUM(G17:G19)</f>
        <v>460000</v>
      </c>
      <c r="H21" s="14">
        <f t="shared" si="5"/>
        <v>0</v>
      </c>
      <c r="I21" s="14">
        <f t="shared" si="5"/>
        <v>0</v>
      </c>
      <c r="J21" s="14">
        <f t="shared" si="5"/>
        <v>0</v>
      </c>
      <c r="K21" s="51"/>
    </row>
    <row r="22" spans="1:11" ht="34.5" customHeight="1" x14ac:dyDescent="0.25">
      <c r="A22" s="24" t="s">
        <v>60</v>
      </c>
      <c r="B22" s="36" t="s">
        <v>45</v>
      </c>
      <c r="C22" s="24" t="s">
        <v>67</v>
      </c>
      <c r="D22" s="6" t="s">
        <v>11</v>
      </c>
      <c r="E22" s="7">
        <f>SUM(F22:J22)</f>
        <v>0</v>
      </c>
      <c r="F22" s="14"/>
      <c r="G22" s="14"/>
      <c r="H22" s="7"/>
      <c r="I22" s="7"/>
      <c r="J22" s="7"/>
      <c r="K22" s="24"/>
    </row>
    <row r="23" spans="1:11" ht="38.25" customHeight="1" x14ac:dyDescent="0.25">
      <c r="A23" s="24"/>
      <c r="B23" s="36"/>
      <c r="C23" s="24"/>
      <c r="D23" s="6" t="s">
        <v>12</v>
      </c>
      <c r="E23" s="14">
        <f t="shared" ref="E23:E26" si="6">SUM(F23:J23)</f>
        <v>0</v>
      </c>
      <c r="F23" s="14"/>
      <c r="G23" s="14"/>
      <c r="H23" s="7"/>
      <c r="I23" s="7"/>
      <c r="J23" s="7"/>
      <c r="K23" s="24"/>
    </row>
    <row r="24" spans="1:11" ht="33.75" customHeight="1" x14ac:dyDescent="0.25">
      <c r="A24" s="24"/>
      <c r="B24" s="36"/>
      <c r="C24" s="24"/>
      <c r="D24" s="6" t="s">
        <v>13</v>
      </c>
      <c r="E24" s="14">
        <f t="shared" si="6"/>
        <v>4813300</v>
      </c>
      <c r="F24" s="14">
        <v>1900000</v>
      </c>
      <c r="G24" s="14">
        <v>100000</v>
      </c>
      <c r="H24" s="7">
        <v>2813300</v>
      </c>
      <c r="I24" s="7"/>
      <c r="J24" s="7"/>
      <c r="K24" s="24"/>
    </row>
    <row r="25" spans="1:11" ht="24" customHeight="1" x14ac:dyDescent="0.25">
      <c r="A25" s="24"/>
      <c r="B25" s="36"/>
      <c r="C25" s="24"/>
      <c r="D25" s="23" t="s">
        <v>134</v>
      </c>
      <c r="E25" s="14"/>
      <c r="F25" s="14"/>
      <c r="G25" s="14"/>
      <c r="H25" s="14"/>
      <c r="I25" s="14"/>
      <c r="J25" s="14"/>
      <c r="K25" s="24"/>
    </row>
    <row r="26" spans="1:11" x14ac:dyDescent="0.25">
      <c r="A26" s="24"/>
      <c r="B26" s="36"/>
      <c r="C26" s="24"/>
      <c r="D26" s="6" t="s">
        <v>14</v>
      </c>
      <c r="E26" s="14">
        <f t="shared" si="6"/>
        <v>4813300</v>
      </c>
      <c r="F26" s="14">
        <f>SUM(F22:F24)</f>
        <v>1900000</v>
      </c>
      <c r="G26" s="14">
        <f t="shared" ref="G26:J26" si="7">SUM(G22:G24)</f>
        <v>100000</v>
      </c>
      <c r="H26" s="14">
        <f t="shared" si="7"/>
        <v>2813300</v>
      </c>
      <c r="I26" s="14">
        <f t="shared" si="7"/>
        <v>0</v>
      </c>
      <c r="J26" s="14">
        <f t="shared" si="7"/>
        <v>0</v>
      </c>
      <c r="K26" s="24"/>
    </row>
    <row r="27" spans="1:11" ht="33.75" x14ac:dyDescent="0.25">
      <c r="A27" s="25" t="s">
        <v>17</v>
      </c>
      <c r="B27" s="28" t="s">
        <v>85</v>
      </c>
      <c r="C27" s="25" t="s">
        <v>116</v>
      </c>
      <c r="D27" s="18" t="s">
        <v>11</v>
      </c>
      <c r="E27" s="14">
        <f>SUM(F27:J27)</f>
        <v>0</v>
      </c>
      <c r="F27" s="14"/>
      <c r="G27" s="14"/>
      <c r="H27" s="14"/>
      <c r="I27" s="14"/>
      <c r="J27" s="14"/>
      <c r="K27" s="25"/>
    </row>
    <row r="28" spans="1:11" ht="33.75" x14ac:dyDescent="0.25">
      <c r="A28" s="26"/>
      <c r="B28" s="29"/>
      <c r="C28" s="26"/>
      <c r="D28" s="18" t="s">
        <v>12</v>
      </c>
      <c r="E28" s="14">
        <f t="shared" ref="E28:E31" si="8">SUM(F28:J28)</f>
        <v>0</v>
      </c>
      <c r="F28" s="14"/>
      <c r="G28" s="14"/>
      <c r="H28" s="14"/>
      <c r="I28" s="14"/>
      <c r="J28" s="14"/>
      <c r="K28" s="26"/>
    </row>
    <row r="29" spans="1:11" ht="33.75" x14ac:dyDescent="0.25">
      <c r="A29" s="26"/>
      <c r="B29" s="29"/>
      <c r="C29" s="26"/>
      <c r="D29" s="18" t="s">
        <v>13</v>
      </c>
      <c r="E29" s="14">
        <f t="shared" si="8"/>
        <v>325000</v>
      </c>
      <c r="F29" s="14">
        <v>325000</v>
      </c>
      <c r="G29" s="14"/>
      <c r="H29" s="14"/>
      <c r="I29" s="14"/>
      <c r="J29" s="14"/>
      <c r="K29" s="26"/>
    </row>
    <row r="30" spans="1:11" ht="22.5" x14ac:dyDescent="0.25">
      <c r="A30" s="26"/>
      <c r="B30" s="29"/>
      <c r="C30" s="26"/>
      <c r="D30" s="23" t="s">
        <v>134</v>
      </c>
      <c r="E30" s="14"/>
      <c r="F30" s="14"/>
      <c r="G30" s="14"/>
      <c r="H30" s="14"/>
      <c r="I30" s="14"/>
      <c r="J30" s="14"/>
      <c r="K30" s="26"/>
    </row>
    <row r="31" spans="1:11" x14ac:dyDescent="0.25">
      <c r="A31" s="27"/>
      <c r="B31" s="30"/>
      <c r="C31" s="27"/>
      <c r="D31" s="18" t="s">
        <v>14</v>
      </c>
      <c r="E31" s="14">
        <f t="shared" si="8"/>
        <v>325000</v>
      </c>
      <c r="F31" s="14">
        <f>SUM(F27:F29)</f>
        <v>325000</v>
      </c>
      <c r="G31" s="14">
        <f t="shared" ref="G31:J31" si="9">SUM(G27:G29)</f>
        <v>0</v>
      </c>
      <c r="H31" s="14">
        <f t="shared" si="9"/>
        <v>0</v>
      </c>
      <c r="I31" s="14">
        <f t="shared" si="9"/>
        <v>0</v>
      </c>
      <c r="J31" s="14">
        <f t="shared" si="9"/>
        <v>0</v>
      </c>
      <c r="K31" s="27"/>
    </row>
    <row r="32" spans="1:11" ht="38.25" customHeight="1" x14ac:dyDescent="0.25">
      <c r="A32" s="24" t="s">
        <v>18</v>
      </c>
      <c r="B32" s="36" t="s">
        <v>16</v>
      </c>
      <c r="C32" s="24" t="s">
        <v>68</v>
      </c>
      <c r="D32" s="4" t="s">
        <v>11</v>
      </c>
      <c r="E32" s="7">
        <f>SUM(F32:J32)</f>
        <v>2900</v>
      </c>
      <c r="F32" s="14"/>
      <c r="G32" s="14"/>
      <c r="H32" s="7"/>
      <c r="I32" s="7">
        <v>2900</v>
      </c>
      <c r="J32" s="7"/>
      <c r="K32" s="52"/>
    </row>
    <row r="33" spans="1:11" ht="45" customHeight="1" x14ac:dyDescent="0.25">
      <c r="A33" s="24"/>
      <c r="B33" s="36"/>
      <c r="C33" s="24"/>
      <c r="D33" s="4" t="s">
        <v>12</v>
      </c>
      <c r="E33" s="14">
        <f t="shared" ref="E33:E36" si="10">SUM(F33:J33)</f>
        <v>0</v>
      </c>
      <c r="F33" s="14"/>
      <c r="G33" s="14"/>
      <c r="H33" s="7"/>
      <c r="I33" s="7"/>
      <c r="J33" s="7"/>
      <c r="K33" s="52"/>
    </row>
    <row r="34" spans="1:11" ht="33" customHeight="1" x14ac:dyDescent="0.25">
      <c r="A34" s="24"/>
      <c r="B34" s="36"/>
      <c r="C34" s="24"/>
      <c r="D34" s="4" t="s">
        <v>13</v>
      </c>
      <c r="E34" s="14">
        <f t="shared" si="10"/>
        <v>648200</v>
      </c>
      <c r="F34" s="14">
        <v>442000</v>
      </c>
      <c r="G34" s="14"/>
      <c r="H34" s="7">
        <v>46200</v>
      </c>
      <c r="I34" s="7">
        <v>160000</v>
      </c>
      <c r="J34" s="7"/>
      <c r="K34" s="52"/>
    </row>
    <row r="35" spans="1:11" ht="33" customHeight="1" x14ac:dyDescent="0.25">
      <c r="A35" s="24"/>
      <c r="B35" s="36"/>
      <c r="C35" s="24"/>
      <c r="D35" s="23" t="s">
        <v>134</v>
      </c>
      <c r="E35" s="14"/>
      <c r="F35" s="14"/>
      <c r="G35" s="14"/>
      <c r="H35" s="14"/>
      <c r="I35" s="14"/>
      <c r="J35" s="14"/>
      <c r="K35" s="52"/>
    </row>
    <row r="36" spans="1:11" x14ac:dyDescent="0.25">
      <c r="A36" s="24"/>
      <c r="B36" s="36"/>
      <c r="C36" s="24"/>
      <c r="D36" s="4" t="s">
        <v>14</v>
      </c>
      <c r="E36" s="14">
        <f t="shared" si="10"/>
        <v>651100</v>
      </c>
      <c r="F36" s="14">
        <f>SUM(F32:F34)</f>
        <v>442000</v>
      </c>
      <c r="G36" s="14">
        <f t="shared" ref="G36:J36" si="11">SUM(G32:G34)</f>
        <v>0</v>
      </c>
      <c r="H36" s="14">
        <f t="shared" si="11"/>
        <v>46200</v>
      </c>
      <c r="I36" s="14">
        <f t="shared" si="11"/>
        <v>162900</v>
      </c>
      <c r="J36" s="14">
        <f t="shared" si="11"/>
        <v>0</v>
      </c>
      <c r="K36" s="52"/>
    </row>
    <row r="37" spans="1:11" ht="33.75" x14ac:dyDescent="0.25">
      <c r="A37" s="25" t="s">
        <v>21</v>
      </c>
      <c r="B37" s="28" t="s">
        <v>86</v>
      </c>
      <c r="C37" s="25" t="s">
        <v>87</v>
      </c>
      <c r="D37" s="18" t="s">
        <v>11</v>
      </c>
      <c r="E37" s="14">
        <f>SUM(F37:J37)</f>
        <v>5136231.7</v>
      </c>
      <c r="F37" s="14"/>
      <c r="G37" s="14"/>
      <c r="H37" s="14"/>
      <c r="I37" s="14">
        <v>5136231.7</v>
      </c>
      <c r="J37" s="14"/>
      <c r="K37" s="37"/>
    </row>
    <row r="38" spans="1:11" ht="33.75" x14ac:dyDescent="0.25">
      <c r="A38" s="26"/>
      <c r="B38" s="29"/>
      <c r="C38" s="26"/>
      <c r="D38" s="18" t="s">
        <v>12</v>
      </c>
      <c r="E38" s="14">
        <f t="shared" ref="E38:E41" si="12">SUM(F38:J38)</f>
        <v>0</v>
      </c>
      <c r="F38" s="14"/>
      <c r="G38" s="14"/>
      <c r="H38" s="14"/>
      <c r="I38" s="14"/>
      <c r="J38" s="14"/>
      <c r="K38" s="38"/>
    </row>
    <row r="39" spans="1:11" ht="33.75" x14ac:dyDescent="0.25">
      <c r="A39" s="26"/>
      <c r="B39" s="29"/>
      <c r="C39" s="26"/>
      <c r="D39" s="18" t="s">
        <v>13</v>
      </c>
      <c r="E39" s="14">
        <f t="shared" si="12"/>
        <v>381735.8</v>
      </c>
      <c r="F39" s="14">
        <v>37735.800000000003</v>
      </c>
      <c r="G39" s="14">
        <v>73000</v>
      </c>
      <c r="H39" s="14"/>
      <c r="I39" s="14">
        <v>271000</v>
      </c>
      <c r="J39" s="14"/>
      <c r="K39" s="38"/>
    </row>
    <row r="40" spans="1:11" ht="22.5" x14ac:dyDescent="0.25">
      <c r="A40" s="26"/>
      <c r="B40" s="29"/>
      <c r="C40" s="26"/>
      <c r="D40" s="23" t="s">
        <v>134</v>
      </c>
      <c r="E40" s="14"/>
      <c r="F40" s="14"/>
      <c r="G40" s="14"/>
      <c r="H40" s="14"/>
      <c r="I40" s="14"/>
      <c r="J40" s="14"/>
      <c r="K40" s="38"/>
    </row>
    <row r="41" spans="1:11" x14ac:dyDescent="0.25">
      <c r="A41" s="27"/>
      <c r="B41" s="30"/>
      <c r="C41" s="27"/>
      <c r="D41" s="18" t="s">
        <v>14</v>
      </c>
      <c r="E41" s="14">
        <f t="shared" si="12"/>
        <v>5517967.5</v>
      </c>
      <c r="F41" s="14">
        <f>SUM(F37:F39)</f>
        <v>37735.800000000003</v>
      </c>
      <c r="G41" s="14">
        <f t="shared" ref="G41:J41" si="13">SUM(G37:G39)</f>
        <v>73000</v>
      </c>
      <c r="H41" s="14">
        <f t="shared" si="13"/>
        <v>0</v>
      </c>
      <c r="I41" s="14">
        <f t="shared" si="13"/>
        <v>5407231.7000000002</v>
      </c>
      <c r="J41" s="14">
        <f t="shared" si="13"/>
        <v>0</v>
      </c>
      <c r="K41" s="39"/>
    </row>
    <row r="42" spans="1:11" ht="33.75" x14ac:dyDescent="0.25">
      <c r="A42" s="25" t="s">
        <v>22</v>
      </c>
      <c r="B42" s="28" t="s">
        <v>19</v>
      </c>
      <c r="C42" s="25" t="s">
        <v>20</v>
      </c>
      <c r="D42" s="18" t="s">
        <v>11</v>
      </c>
      <c r="E42" s="14">
        <f>SUM(F42:J42)</f>
        <v>0</v>
      </c>
      <c r="F42" s="14"/>
      <c r="G42" s="14"/>
      <c r="H42" s="14"/>
      <c r="I42" s="14"/>
      <c r="J42" s="14"/>
      <c r="K42" s="37"/>
    </row>
    <row r="43" spans="1:11" ht="33.75" x14ac:dyDescent="0.25">
      <c r="A43" s="26"/>
      <c r="B43" s="29"/>
      <c r="C43" s="26"/>
      <c r="D43" s="18" t="s">
        <v>12</v>
      </c>
      <c r="E43" s="14">
        <f t="shared" ref="E43:E46" si="14">SUM(F43:J43)</f>
        <v>0</v>
      </c>
      <c r="F43" s="14"/>
      <c r="G43" s="14"/>
      <c r="H43" s="14"/>
      <c r="I43" s="14"/>
      <c r="J43" s="14"/>
      <c r="K43" s="38"/>
    </row>
    <row r="44" spans="1:11" ht="33.75" x14ac:dyDescent="0.25">
      <c r="A44" s="26"/>
      <c r="B44" s="29"/>
      <c r="C44" s="26"/>
      <c r="D44" s="18" t="s">
        <v>13</v>
      </c>
      <c r="E44" s="14">
        <f t="shared" si="14"/>
        <v>60000</v>
      </c>
      <c r="F44" s="14">
        <v>30000</v>
      </c>
      <c r="G44" s="14">
        <v>30000</v>
      </c>
      <c r="H44" s="14"/>
      <c r="I44" s="14"/>
      <c r="J44" s="14"/>
      <c r="K44" s="38"/>
    </row>
    <row r="45" spans="1:11" ht="22.5" x14ac:dyDescent="0.25">
      <c r="A45" s="26"/>
      <c r="B45" s="29"/>
      <c r="C45" s="26"/>
      <c r="D45" s="23" t="s">
        <v>134</v>
      </c>
      <c r="E45" s="14"/>
      <c r="F45" s="14"/>
      <c r="G45" s="14"/>
      <c r="H45" s="14"/>
      <c r="I45" s="14"/>
      <c r="J45" s="14"/>
      <c r="K45" s="38"/>
    </row>
    <row r="46" spans="1:11" ht="24" customHeight="1" x14ac:dyDescent="0.25">
      <c r="A46" s="27"/>
      <c r="B46" s="30"/>
      <c r="C46" s="27"/>
      <c r="D46" s="18" t="s">
        <v>14</v>
      </c>
      <c r="E46" s="14">
        <f t="shared" si="14"/>
        <v>60000</v>
      </c>
      <c r="F46" s="14">
        <f>SUM(F42:F44)</f>
        <v>30000</v>
      </c>
      <c r="G46" s="14">
        <f t="shared" ref="G46:J46" si="15">SUM(G42:G44)</f>
        <v>30000</v>
      </c>
      <c r="H46" s="14">
        <f t="shared" si="15"/>
        <v>0</v>
      </c>
      <c r="I46" s="14">
        <f t="shared" si="15"/>
        <v>0</v>
      </c>
      <c r="J46" s="14">
        <f t="shared" si="15"/>
        <v>0</v>
      </c>
      <c r="K46" s="39"/>
    </row>
    <row r="47" spans="1:11" ht="35.25" customHeight="1" x14ac:dyDescent="0.25">
      <c r="A47" s="25" t="s">
        <v>23</v>
      </c>
      <c r="B47" s="28" t="s">
        <v>88</v>
      </c>
      <c r="C47" s="25" t="s">
        <v>89</v>
      </c>
      <c r="D47" s="18" t="s">
        <v>11</v>
      </c>
      <c r="E47" s="14">
        <f>SUM(F47:J47)</f>
        <v>400337</v>
      </c>
      <c r="F47" s="14">
        <v>400337</v>
      </c>
      <c r="G47" s="14"/>
      <c r="H47" s="14"/>
      <c r="I47" s="14"/>
      <c r="J47" s="14"/>
      <c r="K47" s="37"/>
    </row>
    <row r="48" spans="1:11" ht="37.5" customHeight="1" x14ac:dyDescent="0.25">
      <c r="A48" s="26"/>
      <c r="B48" s="29"/>
      <c r="C48" s="26"/>
      <c r="D48" s="18" t="s">
        <v>12</v>
      </c>
      <c r="E48" s="14">
        <f t="shared" ref="E48:E51" si="16">SUM(F48:J48)</f>
        <v>0</v>
      </c>
      <c r="F48" s="14"/>
      <c r="G48" s="14"/>
      <c r="H48" s="14"/>
      <c r="I48" s="14"/>
      <c r="J48" s="14"/>
      <c r="K48" s="38"/>
    </row>
    <row r="49" spans="1:11" ht="39" customHeight="1" x14ac:dyDescent="0.25">
      <c r="A49" s="26"/>
      <c r="B49" s="29"/>
      <c r="C49" s="26"/>
      <c r="D49" s="18" t="s">
        <v>13</v>
      </c>
      <c r="E49" s="14">
        <f t="shared" si="16"/>
        <v>0</v>
      </c>
      <c r="F49" s="14"/>
      <c r="G49" s="14"/>
      <c r="H49" s="14"/>
      <c r="I49" s="14"/>
      <c r="J49" s="14"/>
      <c r="K49" s="38"/>
    </row>
    <row r="50" spans="1:11" ht="25.5" customHeight="1" x14ac:dyDescent="0.25">
      <c r="A50" s="26"/>
      <c r="B50" s="29"/>
      <c r="C50" s="26"/>
      <c r="D50" s="23" t="s">
        <v>134</v>
      </c>
      <c r="E50" s="14"/>
      <c r="F50" s="14"/>
      <c r="G50" s="14"/>
      <c r="H50" s="14"/>
      <c r="I50" s="14"/>
      <c r="J50" s="14"/>
      <c r="K50" s="38"/>
    </row>
    <row r="51" spans="1:11" ht="17.25" customHeight="1" x14ac:dyDescent="0.25">
      <c r="A51" s="27"/>
      <c r="B51" s="30"/>
      <c r="C51" s="27"/>
      <c r="D51" s="18" t="s">
        <v>14</v>
      </c>
      <c r="E51" s="14">
        <f t="shared" si="16"/>
        <v>400337</v>
      </c>
      <c r="F51" s="14">
        <f>SUM(F47:F49)</f>
        <v>400337</v>
      </c>
      <c r="G51" s="14">
        <f t="shared" ref="G51:J51" si="17">SUM(G47:G49)</f>
        <v>0</v>
      </c>
      <c r="H51" s="14">
        <f t="shared" si="17"/>
        <v>0</v>
      </c>
      <c r="I51" s="14">
        <f t="shared" si="17"/>
        <v>0</v>
      </c>
      <c r="J51" s="14">
        <f t="shared" si="17"/>
        <v>0</v>
      </c>
      <c r="K51" s="39"/>
    </row>
    <row r="52" spans="1:11" ht="36" customHeight="1" x14ac:dyDescent="0.25">
      <c r="A52" s="25" t="s">
        <v>61</v>
      </c>
      <c r="B52" s="28" t="s">
        <v>90</v>
      </c>
      <c r="C52" s="25" t="s">
        <v>126</v>
      </c>
      <c r="D52" s="18" t="s">
        <v>11</v>
      </c>
      <c r="E52" s="14">
        <f>SUM(F52:J52)</f>
        <v>43909601</v>
      </c>
      <c r="F52" s="14"/>
      <c r="G52" s="14">
        <v>3886718</v>
      </c>
      <c r="H52" s="14">
        <v>40022883</v>
      </c>
      <c r="I52" s="14"/>
      <c r="J52" s="14"/>
      <c r="K52" s="37"/>
    </row>
    <row r="53" spans="1:11" ht="35.25" customHeight="1" x14ac:dyDescent="0.25">
      <c r="A53" s="26"/>
      <c r="B53" s="29"/>
      <c r="C53" s="26"/>
      <c r="D53" s="18" t="s">
        <v>12</v>
      </c>
      <c r="E53" s="14">
        <f t="shared" ref="E53:E56" si="18">SUM(F53:J53)</f>
        <v>113900000</v>
      </c>
      <c r="F53" s="14"/>
      <c r="G53" s="14"/>
      <c r="H53" s="14">
        <v>113900000</v>
      </c>
      <c r="I53" s="14"/>
      <c r="J53" s="14"/>
      <c r="K53" s="38"/>
    </row>
    <row r="54" spans="1:11" ht="33.75" customHeight="1" x14ac:dyDescent="0.25">
      <c r="A54" s="26"/>
      <c r="B54" s="29"/>
      <c r="C54" s="26"/>
      <c r="D54" s="18" t="s">
        <v>13</v>
      </c>
      <c r="E54" s="14">
        <f t="shared" si="18"/>
        <v>1220300</v>
      </c>
      <c r="F54" s="14">
        <v>1000000</v>
      </c>
      <c r="G54" s="14">
        <v>154300</v>
      </c>
      <c r="H54" s="14">
        <v>66000</v>
      </c>
      <c r="I54" s="14"/>
      <c r="J54" s="14"/>
      <c r="K54" s="38"/>
    </row>
    <row r="55" spans="1:11" ht="24.75" customHeight="1" x14ac:dyDescent="0.25">
      <c r="A55" s="26"/>
      <c r="B55" s="29"/>
      <c r="C55" s="26"/>
      <c r="D55" s="23" t="s">
        <v>134</v>
      </c>
      <c r="E55" s="14"/>
      <c r="F55" s="14"/>
      <c r="G55" s="14"/>
      <c r="H55" s="14"/>
      <c r="I55" s="14"/>
      <c r="J55" s="14"/>
      <c r="K55" s="38"/>
    </row>
    <row r="56" spans="1:11" ht="15.75" customHeight="1" x14ac:dyDescent="0.25">
      <c r="A56" s="27"/>
      <c r="B56" s="30"/>
      <c r="C56" s="27"/>
      <c r="D56" s="18" t="s">
        <v>14</v>
      </c>
      <c r="E56" s="14">
        <f t="shared" si="18"/>
        <v>159029901</v>
      </c>
      <c r="F56" s="14">
        <f>SUM(F52:F54)</f>
        <v>1000000</v>
      </c>
      <c r="G56" s="14">
        <f t="shared" ref="G56:J56" si="19">SUM(G52:G54)</f>
        <v>4041018</v>
      </c>
      <c r="H56" s="14">
        <f t="shared" si="19"/>
        <v>153988883</v>
      </c>
      <c r="I56" s="14">
        <f t="shared" si="19"/>
        <v>0</v>
      </c>
      <c r="J56" s="14">
        <f t="shared" si="19"/>
        <v>0</v>
      </c>
      <c r="K56" s="39"/>
    </row>
    <row r="57" spans="1:11" ht="36.75" customHeight="1" x14ac:dyDescent="0.25">
      <c r="A57" s="25" t="s">
        <v>62</v>
      </c>
      <c r="B57" s="28" t="s">
        <v>91</v>
      </c>
      <c r="C57" s="25" t="s">
        <v>126</v>
      </c>
      <c r="D57" s="18" t="s">
        <v>11</v>
      </c>
      <c r="E57" s="14">
        <f>SUM(F57:J57)</f>
        <v>567500</v>
      </c>
      <c r="F57" s="14"/>
      <c r="G57" s="14"/>
      <c r="H57" s="14">
        <v>567500</v>
      </c>
      <c r="I57" s="14"/>
      <c r="J57" s="14"/>
      <c r="K57" s="37"/>
    </row>
    <row r="58" spans="1:11" ht="37.5" customHeight="1" x14ac:dyDescent="0.25">
      <c r="A58" s="26"/>
      <c r="B58" s="29"/>
      <c r="C58" s="26"/>
      <c r="D58" s="18" t="s">
        <v>12</v>
      </c>
      <c r="E58" s="14">
        <f t="shared" ref="E58:E61" si="20">SUM(F58:J58)</f>
        <v>4716000</v>
      </c>
      <c r="F58" s="14"/>
      <c r="G58" s="14"/>
      <c r="H58" s="14">
        <v>4716000</v>
      </c>
      <c r="I58" s="14"/>
      <c r="J58" s="14"/>
      <c r="K58" s="38"/>
    </row>
    <row r="59" spans="1:11" ht="36" customHeight="1" x14ac:dyDescent="0.25">
      <c r="A59" s="26"/>
      <c r="B59" s="29"/>
      <c r="C59" s="26"/>
      <c r="D59" s="18" t="s">
        <v>13</v>
      </c>
      <c r="E59" s="14">
        <f t="shared" si="20"/>
        <v>588400</v>
      </c>
      <c r="F59" s="14"/>
      <c r="G59" s="14">
        <v>196800</v>
      </c>
      <c r="H59" s="14">
        <v>391600</v>
      </c>
      <c r="I59" s="14"/>
      <c r="J59" s="14"/>
      <c r="K59" s="38"/>
    </row>
    <row r="60" spans="1:11" ht="22.5" customHeight="1" x14ac:dyDescent="0.25">
      <c r="A60" s="26"/>
      <c r="B60" s="29"/>
      <c r="C60" s="26"/>
      <c r="D60" s="23" t="s">
        <v>134</v>
      </c>
      <c r="E60" s="14"/>
      <c r="F60" s="14"/>
      <c r="G60" s="14"/>
      <c r="H60" s="14"/>
      <c r="I60" s="14"/>
      <c r="J60" s="14"/>
      <c r="K60" s="38"/>
    </row>
    <row r="61" spans="1:11" ht="17.25" customHeight="1" x14ac:dyDescent="0.25">
      <c r="A61" s="27"/>
      <c r="B61" s="30"/>
      <c r="C61" s="27"/>
      <c r="D61" s="18" t="s">
        <v>14</v>
      </c>
      <c r="E61" s="14">
        <f t="shared" si="20"/>
        <v>5871900</v>
      </c>
      <c r="F61" s="14">
        <f>SUM(F57:F59)</f>
        <v>0</v>
      </c>
      <c r="G61" s="14">
        <f t="shared" ref="G61:J61" si="21">SUM(G57:G59)</f>
        <v>196800</v>
      </c>
      <c r="H61" s="14">
        <f t="shared" si="21"/>
        <v>5675100</v>
      </c>
      <c r="I61" s="14">
        <f t="shared" si="21"/>
        <v>0</v>
      </c>
      <c r="J61" s="14">
        <f t="shared" si="21"/>
        <v>0</v>
      </c>
      <c r="K61" s="39"/>
    </row>
    <row r="62" spans="1:11" ht="36" customHeight="1" x14ac:dyDescent="0.25">
      <c r="A62" s="25" t="s">
        <v>63</v>
      </c>
      <c r="B62" s="28" t="s">
        <v>92</v>
      </c>
      <c r="C62" s="25" t="s">
        <v>93</v>
      </c>
      <c r="D62" s="18" t="s">
        <v>11</v>
      </c>
      <c r="E62" s="14">
        <f>SUM(F62:J62)</f>
        <v>0</v>
      </c>
      <c r="F62" s="14"/>
      <c r="G62" s="14"/>
      <c r="H62" s="14"/>
      <c r="I62" s="14"/>
      <c r="J62" s="14"/>
      <c r="K62" s="37"/>
    </row>
    <row r="63" spans="1:11" ht="36.75" customHeight="1" x14ac:dyDescent="0.25">
      <c r="A63" s="26"/>
      <c r="B63" s="29"/>
      <c r="C63" s="26"/>
      <c r="D63" s="18" t="s">
        <v>12</v>
      </c>
      <c r="E63" s="14">
        <f t="shared" ref="E63:E66" si="22">SUM(F63:J63)</f>
        <v>4026000</v>
      </c>
      <c r="F63" s="14"/>
      <c r="G63" s="14">
        <v>4026000</v>
      </c>
      <c r="H63" s="14"/>
      <c r="I63" s="14"/>
      <c r="J63" s="14"/>
      <c r="K63" s="38"/>
    </row>
    <row r="64" spans="1:11" ht="36.75" customHeight="1" x14ac:dyDescent="0.25">
      <c r="A64" s="26"/>
      <c r="B64" s="29"/>
      <c r="C64" s="26"/>
      <c r="D64" s="18" t="s">
        <v>13</v>
      </c>
      <c r="E64" s="14">
        <f t="shared" si="22"/>
        <v>0</v>
      </c>
      <c r="F64" s="14"/>
      <c r="G64" s="14"/>
      <c r="H64" s="14"/>
      <c r="I64" s="14"/>
      <c r="J64" s="14"/>
      <c r="K64" s="38"/>
    </row>
    <row r="65" spans="1:11" ht="24.75" customHeight="1" x14ac:dyDescent="0.25">
      <c r="A65" s="26"/>
      <c r="B65" s="29"/>
      <c r="C65" s="26"/>
      <c r="D65" s="23" t="s">
        <v>134</v>
      </c>
      <c r="E65" s="14"/>
      <c r="F65" s="14"/>
      <c r="G65" s="14"/>
      <c r="H65" s="14"/>
      <c r="I65" s="14"/>
      <c r="J65" s="14"/>
      <c r="K65" s="38"/>
    </row>
    <row r="66" spans="1:11" ht="17.25" customHeight="1" x14ac:dyDescent="0.25">
      <c r="A66" s="27"/>
      <c r="B66" s="30"/>
      <c r="C66" s="27"/>
      <c r="D66" s="18" t="s">
        <v>14</v>
      </c>
      <c r="E66" s="14">
        <f t="shared" si="22"/>
        <v>4026000</v>
      </c>
      <c r="F66" s="14">
        <f>SUM(F62:F64)</f>
        <v>0</v>
      </c>
      <c r="G66" s="14">
        <f t="shared" ref="G66:J66" si="23">SUM(G62:G64)</f>
        <v>4026000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39"/>
    </row>
    <row r="67" spans="1:11" ht="33.75" customHeight="1" x14ac:dyDescent="0.25">
      <c r="A67" s="24" t="s">
        <v>64</v>
      </c>
      <c r="B67" s="36" t="s">
        <v>57</v>
      </c>
      <c r="C67" s="24" t="s">
        <v>69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24"/>
    </row>
    <row r="68" spans="1:11" ht="38.25" customHeight="1" x14ac:dyDescent="0.25">
      <c r="A68" s="24"/>
      <c r="B68" s="36"/>
      <c r="C68" s="24"/>
      <c r="D68" s="4" t="s">
        <v>12</v>
      </c>
      <c r="E68" s="14">
        <f t="shared" ref="E68:E71" si="24">SUM(F68:J68)</f>
        <v>0</v>
      </c>
      <c r="F68" s="14"/>
      <c r="G68" s="14"/>
      <c r="H68" s="7"/>
      <c r="I68" s="7"/>
      <c r="J68" s="7"/>
      <c r="K68" s="24"/>
    </row>
    <row r="69" spans="1:11" ht="33.75" customHeight="1" x14ac:dyDescent="0.25">
      <c r="A69" s="24"/>
      <c r="B69" s="36"/>
      <c r="C69" s="24"/>
      <c r="D69" s="4" t="s">
        <v>13</v>
      </c>
      <c r="E69" s="14">
        <f t="shared" si="24"/>
        <v>102000</v>
      </c>
      <c r="F69" s="14"/>
      <c r="G69" s="14"/>
      <c r="H69" s="7">
        <v>27000</v>
      </c>
      <c r="I69" s="7">
        <v>75000</v>
      </c>
      <c r="J69" s="7"/>
      <c r="K69" s="24"/>
    </row>
    <row r="70" spans="1:11" ht="23.25" customHeight="1" x14ac:dyDescent="0.25">
      <c r="A70" s="24"/>
      <c r="B70" s="36"/>
      <c r="C70" s="24"/>
      <c r="D70" s="23" t="s">
        <v>134</v>
      </c>
      <c r="E70" s="14"/>
      <c r="F70" s="14"/>
      <c r="G70" s="14"/>
      <c r="H70" s="14"/>
      <c r="I70" s="14"/>
      <c r="J70" s="14"/>
      <c r="K70" s="24"/>
    </row>
    <row r="71" spans="1:11" x14ac:dyDescent="0.25">
      <c r="A71" s="24"/>
      <c r="B71" s="36"/>
      <c r="C71" s="24"/>
      <c r="D71" s="4" t="s">
        <v>14</v>
      </c>
      <c r="E71" s="14">
        <f t="shared" si="24"/>
        <v>102000</v>
      </c>
      <c r="F71" s="14">
        <f>SUM(F67:F69)</f>
        <v>0</v>
      </c>
      <c r="G71" s="14">
        <f t="shared" ref="G71:J71" si="25">SUM(G67:G69)</f>
        <v>0</v>
      </c>
      <c r="H71" s="14">
        <f t="shared" si="25"/>
        <v>27000</v>
      </c>
      <c r="I71" s="14">
        <f t="shared" si="25"/>
        <v>75000</v>
      </c>
      <c r="J71" s="14">
        <f t="shared" si="25"/>
        <v>0</v>
      </c>
      <c r="K71" s="24"/>
    </row>
    <row r="72" spans="1:11" ht="39.75" customHeight="1" x14ac:dyDescent="0.25">
      <c r="A72" s="24" t="s">
        <v>30</v>
      </c>
      <c r="B72" s="36" t="s">
        <v>24</v>
      </c>
      <c r="C72" s="25" t="s">
        <v>25</v>
      </c>
      <c r="D72" s="4" t="s">
        <v>11</v>
      </c>
      <c r="E72" s="7">
        <f>SUM(F72:J72)</f>
        <v>6194080.5199999996</v>
      </c>
      <c r="F72" s="14">
        <v>2480940</v>
      </c>
      <c r="G72" s="14">
        <v>2403472.5</v>
      </c>
      <c r="H72" s="7">
        <v>1309668.02</v>
      </c>
      <c r="I72" s="7"/>
      <c r="J72" s="7"/>
      <c r="K72" s="25" t="s">
        <v>42</v>
      </c>
    </row>
    <row r="73" spans="1:11" ht="34.5" customHeight="1" x14ac:dyDescent="0.25">
      <c r="A73" s="24"/>
      <c r="B73" s="36"/>
      <c r="C73" s="26"/>
      <c r="D73" s="4" t="s">
        <v>12</v>
      </c>
      <c r="E73" s="14">
        <f t="shared" ref="E73:E76" si="26">SUM(F73:J73)</f>
        <v>0</v>
      </c>
      <c r="F73" s="14"/>
      <c r="G73" s="14"/>
      <c r="H73" s="7"/>
      <c r="I73" s="7"/>
      <c r="J73" s="7"/>
      <c r="K73" s="40"/>
    </row>
    <row r="74" spans="1:11" ht="33.75" customHeight="1" x14ac:dyDescent="0.25">
      <c r="A74" s="24"/>
      <c r="B74" s="36"/>
      <c r="C74" s="26"/>
      <c r="D74" s="4" t="s">
        <v>13</v>
      </c>
      <c r="E74" s="14">
        <f t="shared" si="26"/>
        <v>1075050.56</v>
      </c>
      <c r="F74" s="14">
        <v>402750</v>
      </c>
      <c r="G74" s="14">
        <v>436995</v>
      </c>
      <c r="H74" s="7">
        <v>235305.56</v>
      </c>
      <c r="I74" s="7"/>
      <c r="J74" s="7"/>
      <c r="K74" s="40"/>
    </row>
    <row r="75" spans="1:11" ht="26.25" customHeight="1" x14ac:dyDescent="0.25">
      <c r="A75" s="24"/>
      <c r="B75" s="36"/>
      <c r="C75" s="26"/>
      <c r="D75" s="23" t="s">
        <v>134</v>
      </c>
      <c r="E75" s="14"/>
      <c r="F75" s="14"/>
      <c r="G75" s="14"/>
      <c r="H75" s="14"/>
      <c r="I75" s="14"/>
      <c r="J75" s="14"/>
      <c r="K75" s="40"/>
    </row>
    <row r="76" spans="1:11" x14ac:dyDescent="0.25">
      <c r="A76" s="24"/>
      <c r="B76" s="36"/>
      <c r="C76" s="27"/>
      <c r="D76" s="4" t="s">
        <v>14</v>
      </c>
      <c r="E76" s="14">
        <f t="shared" si="26"/>
        <v>7269131.0800000001</v>
      </c>
      <c r="F76" s="14">
        <f>SUM(F72:F74)</f>
        <v>2883690</v>
      </c>
      <c r="G76" s="14">
        <f t="shared" ref="G76:J76" si="27">SUM(G72:G74)</f>
        <v>2840467.5</v>
      </c>
      <c r="H76" s="14">
        <f t="shared" si="27"/>
        <v>1544973.58</v>
      </c>
      <c r="I76" s="14">
        <f t="shared" si="27"/>
        <v>0</v>
      </c>
      <c r="J76" s="14">
        <f t="shared" si="27"/>
        <v>0</v>
      </c>
      <c r="K76" s="41"/>
    </row>
    <row r="77" spans="1:11" ht="34.5" customHeight="1" x14ac:dyDescent="0.25">
      <c r="A77" s="24" t="s">
        <v>65</v>
      </c>
      <c r="B77" s="36" t="s">
        <v>26</v>
      </c>
      <c r="C77" s="24" t="s">
        <v>70</v>
      </c>
      <c r="D77" s="4" t="s">
        <v>11</v>
      </c>
      <c r="E77" s="7">
        <f>SUM(F77:J77)</f>
        <v>0</v>
      </c>
      <c r="F77" s="14"/>
      <c r="G77" s="14"/>
      <c r="H77" s="7"/>
      <c r="I77" s="7"/>
      <c r="J77" s="7"/>
      <c r="K77" s="24"/>
    </row>
    <row r="78" spans="1:11" ht="34.5" customHeight="1" x14ac:dyDescent="0.25">
      <c r="A78" s="24"/>
      <c r="B78" s="36"/>
      <c r="C78" s="24"/>
      <c r="D78" s="4" t="s">
        <v>12</v>
      </c>
      <c r="E78" s="14">
        <f t="shared" ref="E78:E81" si="28">SUM(F78:J78)</f>
        <v>0</v>
      </c>
      <c r="F78" s="14"/>
      <c r="G78" s="14"/>
      <c r="H78" s="7"/>
      <c r="I78" s="7"/>
      <c r="J78" s="7"/>
      <c r="K78" s="24"/>
    </row>
    <row r="79" spans="1:11" ht="32.25" customHeight="1" x14ac:dyDescent="0.25">
      <c r="A79" s="24"/>
      <c r="B79" s="36"/>
      <c r="C79" s="24"/>
      <c r="D79" s="4" t="s">
        <v>13</v>
      </c>
      <c r="E79" s="14">
        <f t="shared" si="28"/>
        <v>19196701.780000001</v>
      </c>
      <c r="F79" s="14">
        <v>3642800</v>
      </c>
      <c r="G79" s="14">
        <v>3076000</v>
      </c>
      <c r="H79" s="7">
        <v>6015067.46</v>
      </c>
      <c r="I79" s="7">
        <v>6462834.3200000003</v>
      </c>
      <c r="J79" s="7"/>
      <c r="K79" s="24"/>
    </row>
    <row r="80" spans="1:11" ht="25.5" customHeight="1" x14ac:dyDescent="0.25">
      <c r="A80" s="24"/>
      <c r="B80" s="36"/>
      <c r="C80" s="24"/>
      <c r="D80" s="23" t="s">
        <v>134</v>
      </c>
      <c r="E80" s="14"/>
      <c r="F80" s="14"/>
      <c r="G80" s="14"/>
      <c r="H80" s="14"/>
      <c r="I80" s="14"/>
      <c r="J80" s="14"/>
      <c r="K80" s="24"/>
    </row>
    <row r="81" spans="1:11" ht="13.5" customHeight="1" x14ac:dyDescent="0.25">
      <c r="A81" s="24"/>
      <c r="B81" s="36"/>
      <c r="C81" s="24"/>
      <c r="D81" s="4" t="s">
        <v>14</v>
      </c>
      <c r="E81" s="14">
        <f t="shared" si="28"/>
        <v>19196701.780000001</v>
      </c>
      <c r="F81" s="14">
        <f>SUM(F77:F79)</f>
        <v>3642800</v>
      </c>
      <c r="G81" s="14">
        <f t="shared" ref="G81:J81" si="29">SUM(G77:G79)</f>
        <v>3076000</v>
      </c>
      <c r="H81" s="14">
        <f t="shared" si="29"/>
        <v>6015067.46</v>
      </c>
      <c r="I81" s="14">
        <f t="shared" si="29"/>
        <v>6462834.3200000003</v>
      </c>
      <c r="J81" s="14">
        <f t="shared" si="29"/>
        <v>0</v>
      </c>
      <c r="K81" s="24"/>
    </row>
    <row r="82" spans="1:11" ht="35.25" customHeight="1" x14ac:dyDescent="0.25">
      <c r="A82" s="24" t="s">
        <v>32</v>
      </c>
      <c r="B82" s="36" t="s">
        <v>27</v>
      </c>
      <c r="C82" s="24" t="s">
        <v>28</v>
      </c>
      <c r="D82" s="4" t="s">
        <v>11</v>
      </c>
      <c r="E82" s="7">
        <f>SUM(F82:J82)</f>
        <v>0</v>
      </c>
      <c r="F82" s="14"/>
      <c r="G82" s="14"/>
      <c r="H82" s="7"/>
      <c r="I82" s="7"/>
      <c r="J82" s="7"/>
      <c r="K82" s="24"/>
    </row>
    <row r="83" spans="1:11" ht="34.5" customHeight="1" x14ac:dyDescent="0.25">
      <c r="A83" s="24"/>
      <c r="B83" s="36"/>
      <c r="C83" s="24"/>
      <c r="D83" s="4" t="s">
        <v>12</v>
      </c>
      <c r="E83" s="14">
        <f t="shared" ref="E83:E86" si="30">SUM(F83:J83)</f>
        <v>0</v>
      </c>
      <c r="F83" s="14"/>
      <c r="G83" s="14"/>
      <c r="H83" s="7"/>
      <c r="I83" s="7"/>
      <c r="J83" s="7"/>
      <c r="K83" s="24"/>
    </row>
    <row r="84" spans="1:11" ht="36.75" customHeight="1" x14ac:dyDescent="0.25">
      <c r="A84" s="24"/>
      <c r="B84" s="36"/>
      <c r="C84" s="24"/>
      <c r="D84" s="4" t="s">
        <v>13</v>
      </c>
      <c r="E84" s="14">
        <f t="shared" si="30"/>
        <v>111500</v>
      </c>
      <c r="F84" s="14">
        <v>40500</v>
      </c>
      <c r="G84" s="14">
        <v>41000</v>
      </c>
      <c r="H84" s="7">
        <v>15600</v>
      </c>
      <c r="I84" s="7">
        <v>14400</v>
      </c>
      <c r="J84" s="7"/>
      <c r="K84" s="24"/>
    </row>
    <row r="85" spans="1:11" ht="27" customHeight="1" x14ac:dyDescent="0.25">
      <c r="A85" s="24"/>
      <c r="B85" s="36"/>
      <c r="C85" s="24"/>
      <c r="D85" s="23" t="s">
        <v>134</v>
      </c>
      <c r="E85" s="14"/>
      <c r="F85" s="14"/>
      <c r="G85" s="14"/>
      <c r="H85" s="14"/>
      <c r="I85" s="14"/>
      <c r="J85" s="14"/>
      <c r="K85" s="24"/>
    </row>
    <row r="86" spans="1:11" ht="16.5" customHeight="1" x14ac:dyDescent="0.25">
      <c r="A86" s="24"/>
      <c r="B86" s="36"/>
      <c r="C86" s="24"/>
      <c r="D86" s="4" t="s">
        <v>14</v>
      </c>
      <c r="E86" s="14">
        <f t="shared" si="30"/>
        <v>111500</v>
      </c>
      <c r="F86" s="14">
        <f>SUM(F82:F84)</f>
        <v>40500</v>
      </c>
      <c r="G86" s="14">
        <f t="shared" ref="G86:J86" si="31">SUM(G82:G84)</f>
        <v>41000</v>
      </c>
      <c r="H86" s="14">
        <f t="shared" si="31"/>
        <v>15600</v>
      </c>
      <c r="I86" s="14">
        <f t="shared" si="31"/>
        <v>14400</v>
      </c>
      <c r="J86" s="14">
        <f t="shared" si="31"/>
        <v>0</v>
      </c>
      <c r="K86" s="24"/>
    </row>
    <row r="87" spans="1:11" ht="36" customHeight="1" x14ac:dyDescent="0.25">
      <c r="A87" s="24" t="s">
        <v>35</v>
      </c>
      <c r="B87" s="36" t="s">
        <v>51</v>
      </c>
      <c r="C87" s="24" t="s">
        <v>29</v>
      </c>
      <c r="D87" s="4" t="s">
        <v>11</v>
      </c>
      <c r="E87" s="7">
        <f>SUM(F87:J87)</f>
        <v>26466850</v>
      </c>
      <c r="F87" s="14">
        <v>6578450</v>
      </c>
      <c r="G87" s="14">
        <v>6438900</v>
      </c>
      <c r="H87" s="7">
        <v>6115700</v>
      </c>
      <c r="I87" s="7">
        <v>7333800</v>
      </c>
      <c r="J87" s="7"/>
      <c r="K87" s="24" t="s">
        <v>78</v>
      </c>
    </row>
    <row r="88" spans="1:11" ht="33.75" customHeight="1" x14ac:dyDescent="0.25">
      <c r="A88" s="24"/>
      <c r="B88" s="36"/>
      <c r="C88" s="24"/>
      <c r="D88" s="4" t="s">
        <v>12</v>
      </c>
      <c r="E88" s="14">
        <f t="shared" ref="E88:E91" si="32">SUM(F88:J88)</f>
        <v>0</v>
      </c>
      <c r="F88" s="14"/>
      <c r="G88" s="14"/>
      <c r="H88" s="7"/>
      <c r="I88" s="7"/>
      <c r="J88" s="7"/>
      <c r="K88" s="24"/>
    </row>
    <row r="89" spans="1:11" ht="34.5" customHeight="1" x14ac:dyDescent="0.25">
      <c r="A89" s="24"/>
      <c r="B89" s="36"/>
      <c r="C89" s="24"/>
      <c r="D89" s="4" t="s">
        <v>13</v>
      </c>
      <c r="E89" s="14">
        <f t="shared" si="32"/>
        <v>0</v>
      </c>
      <c r="F89" s="14"/>
      <c r="G89" s="14"/>
      <c r="H89" s="7"/>
      <c r="I89" s="7"/>
      <c r="J89" s="7"/>
      <c r="K89" s="24"/>
    </row>
    <row r="90" spans="1:11" ht="26.25" customHeight="1" x14ac:dyDescent="0.25">
      <c r="A90" s="24"/>
      <c r="B90" s="36"/>
      <c r="C90" s="24"/>
      <c r="D90" s="23" t="s">
        <v>134</v>
      </c>
      <c r="E90" s="14"/>
      <c r="F90" s="14"/>
      <c r="G90" s="14"/>
      <c r="H90" s="14"/>
      <c r="I90" s="14"/>
      <c r="J90" s="14"/>
      <c r="K90" s="24"/>
    </row>
    <row r="91" spans="1:11" ht="64.5" customHeight="1" x14ac:dyDescent="0.25">
      <c r="A91" s="24"/>
      <c r="B91" s="36"/>
      <c r="C91" s="24"/>
      <c r="D91" s="4" t="s">
        <v>14</v>
      </c>
      <c r="E91" s="14">
        <f t="shared" si="32"/>
        <v>26466850</v>
      </c>
      <c r="F91" s="14">
        <f>SUM(F87:F89)</f>
        <v>6578450</v>
      </c>
      <c r="G91" s="14">
        <f t="shared" ref="G91:J91" si="33">SUM(G87:G89)</f>
        <v>6438900</v>
      </c>
      <c r="H91" s="14">
        <f t="shared" si="33"/>
        <v>6115700</v>
      </c>
      <c r="I91" s="14">
        <f t="shared" si="33"/>
        <v>7333800</v>
      </c>
      <c r="J91" s="14">
        <f t="shared" si="33"/>
        <v>0</v>
      </c>
      <c r="K91" s="24"/>
    </row>
    <row r="92" spans="1:11" ht="34.5" customHeight="1" x14ac:dyDescent="0.25">
      <c r="A92" s="24" t="s">
        <v>36</v>
      </c>
      <c r="B92" s="36" t="s">
        <v>31</v>
      </c>
      <c r="C92" s="24" t="s">
        <v>29</v>
      </c>
      <c r="D92" s="4" t="s">
        <v>11</v>
      </c>
      <c r="E92" s="7">
        <f>SUM(F92:J92)</f>
        <v>251766.72</v>
      </c>
      <c r="F92" s="14">
        <v>104701</v>
      </c>
      <c r="G92" s="14">
        <v>69904</v>
      </c>
      <c r="H92" s="7">
        <v>77161.72</v>
      </c>
      <c r="I92" s="7"/>
      <c r="J92" s="7"/>
      <c r="K92" s="24"/>
    </row>
    <row r="93" spans="1:11" ht="34.5" customHeight="1" x14ac:dyDescent="0.25">
      <c r="A93" s="24"/>
      <c r="B93" s="36"/>
      <c r="C93" s="24"/>
      <c r="D93" s="4" t="s">
        <v>12</v>
      </c>
      <c r="E93" s="14">
        <f t="shared" ref="E93:E96" si="34">SUM(F93:J93)</f>
        <v>170639.15</v>
      </c>
      <c r="F93" s="14"/>
      <c r="G93" s="14"/>
      <c r="H93" s="7"/>
      <c r="I93" s="7">
        <v>170639.15</v>
      </c>
      <c r="J93" s="7"/>
      <c r="K93" s="24"/>
    </row>
    <row r="94" spans="1:11" ht="34.5" customHeight="1" x14ac:dyDescent="0.25">
      <c r="A94" s="24"/>
      <c r="B94" s="36"/>
      <c r="C94" s="24"/>
      <c r="D94" s="4" t="s">
        <v>13</v>
      </c>
      <c r="E94" s="14">
        <f t="shared" si="34"/>
        <v>0</v>
      </c>
      <c r="F94" s="14"/>
      <c r="G94" s="14"/>
      <c r="H94" s="7"/>
      <c r="I94" s="7"/>
      <c r="J94" s="7"/>
      <c r="K94" s="24"/>
    </row>
    <row r="95" spans="1:11" ht="23.25" customHeight="1" x14ac:dyDescent="0.25">
      <c r="A95" s="24"/>
      <c r="B95" s="36"/>
      <c r="C95" s="24"/>
      <c r="D95" s="23" t="s">
        <v>134</v>
      </c>
      <c r="E95" s="14"/>
      <c r="F95" s="14"/>
      <c r="G95" s="14"/>
      <c r="H95" s="14"/>
      <c r="I95" s="14"/>
      <c r="J95" s="14"/>
      <c r="K95" s="24"/>
    </row>
    <row r="96" spans="1:11" x14ac:dyDescent="0.25">
      <c r="A96" s="24"/>
      <c r="B96" s="36"/>
      <c r="C96" s="24"/>
      <c r="D96" s="4" t="s">
        <v>14</v>
      </c>
      <c r="E96" s="14">
        <f t="shared" si="34"/>
        <v>422405.87</v>
      </c>
      <c r="F96" s="14">
        <f>SUM(F92:F94)</f>
        <v>104701</v>
      </c>
      <c r="G96" s="14">
        <f t="shared" ref="G96:J96" si="35">SUM(G92:G94)</f>
        <v>69904</v>
      </c>
      <c r="H96" s="14">
        <f t="shared" si="35"/>
        <v>77161.72</v>
      </c>
      <c r="I96" s="14">
        <f t="shared" si="35"/>
        <v>170639.15</v>
      </c>
      <c r="J96" s="14">
        <f t="shared" si="35"/>
        <v>0</v>
      </c>
      <c r="K96" s="24"/>
    </row>
    <row r="97" spans="1:11" ht="36.75" customHeight="1" x14ac:dyDescent="0.25">
      <c r="A97" s="24" t="s">
        <v>37</v>
      </c>
      <c r="B97" s="36" t="s">
        <v>52</v>
      </c>
      <c r="C97" s="24" t="s">
        <v>71</v>
      </c>
      <c r="D97" s="4" t="s">
        <v>11</v>
      </c>
      <c r="E97" s="7">
        <f>SUM(F97:J97)</f>
        <v>4206304</v>
      </c>
      <c r="F97" s="14">
        <v>976000</v>
      </c>
      <c r="G97" s="14">
        <v>1069500</v>
      </c>
      <c r="H97" s="7">
        <v>1108532</v>
      </c>
      <c r="I97" s="7">
        <v>1052272</v>
      </c>
      <c r="J97" s="7"/>
      <c r="K97" s="24" t="s">
        <v>76</v>
      </c>
    </row>
    <row r="98" spans="1:11" ht="33.75" x14ac:dyDescent="0.25">
      <c r="A98" s="24"/>
      <c r="B98" s="36"/>
      <c r="C98" s="24"/>
      <c r="D98" s="4" t="s">
        <v>12</v>
      </c>
      <c r="E98" s="14">
        <f t="shared" ref="E98:E101" si="36">SUM(F98:J98)</f>
        <v>0</v>
      </c>
      <c r="F98" s="14"/>
      <c r="G98" s="14"/>
      <c r="H98" s="7"/>
      <c r="I98" s="7"/>
      <c r="J98" s="7"/>
      <c r="K98" s="24"/>
    </row>
    <row r="99" spans="1:11" ht="33" customHeight="1" x14ac:dyDescent="0.25">
      <c r="A99" s="24"/>
      <c r="B99" s="36"/>
      <c r="C99" s="24"/>
      <c r="D99" s="4" t="s">
        <v>13</v>
      </c>
      <c r="E99" s="14">
        <f t="shared" si="36"/>
        <v>30000</v>
      </c>
      <c r="F99" s="14"/>
      <c r="G99" s="14"/>
      <c r="H99" s="7"/>
      <c r="I99" s="7">
        <v>30000</v>
      </c>
      <c r="J99" s="7"/>
      <c r="K99" s="24"/>
    </row>
    <row r="100" spans="1:11" ht="27" customHeight="1" x14ac:dyDescent="0.25">
      <c r="A100" s="24"/>
      <c r="B100" s="36"/>
      <c r="C100" s="24"/>
      <c r="D100" s="23" t="s">
        <v>134</v>
      </c>
      <c r="E100" s="14"/>
      <c r="F100" s="14"/>
      <c r="G100" s="14"/>
      <c r="H100" s="14"/>
      <c r="I100" s="14"/>
      <c r="J100" s="14"/>
      <c r="K100" s="24"/>
    </row>
    <row r="101" spans="1:11" ht="78" customHeight="1" x14ac:dyDescent="0.25">
      <c r="A101" s="24"/>
      <c r="B101" s="36"/>
      <c r="C101" s="24"/>
      <c r="D101" s="4" t="s">
        <v>14</v>
      </c>
      <c r="E101" s="14">
        <f t="shared" si="36"/>
        <v>4236304</v>
      </c>
      <c r="F101" s="14">
        <f>SUM(F97:F99)</f>
        <v>976000</v>
      </c>
      <c r="G101" s="14">
        <f t="shared" ref="G101:J101" si="37">SUM(G97:G99)</f>
        <v>1069500</v>
      </c>
      <c r="H101" s="14">
        <f t="shared" si="37"/>
        <v>1108532</v>
      </c>
      <c r="I101" s="14">
        <f t="shared" si="37"/>
        <v>1082272</v>
      </c>
      <c r="J101" s="14">
        <f t="shared" si="37"/>
        <v>0</v>
      </c>
      <c r="K101" s="24"/>
    </row>
    <row r="102" spans="1:11" ht="38.25" customHeight="1" x14ac:dyDescent="0.25">
      <c r="A102" s="24" t="s">
        <v>38</v>
      </c>
      <c r="B102" s="36" t="s">
        <v>33</v>
      </c>
      <c r="C102" s="24" t="s">
        <v>34</v>
      </c>
      <c r="D102" s="4" t="s">
        <v>11</v>
      </c>
      <c r="E102" s="7">
        <f>SUM(F102:J102)</f>
        <v>590600</v>
      </c>
      <c r="F102" s="14">
        <v>135000</v>
      </c>
      <c r="G102" s="14">
        <v>142000</v>
      </c>
      <c r="H102" s="7">
        <v>129800</v>
      </c>
      <c r="I102" s="7">
        <v>183800</v>
      </c>
      <c r="J102" s="7"/>
      <c r="K102" s="24"/>
    </row>
    <row r="103" spans="1:11" ht="35.25" customHeight="1" x14ac:dyDescent="0.25">
      <c r="A103" s="24"/>
      <c r="B103" s="36"/>
      <c r="C103" s="24"/>
      <c r="D103" s="4" t="s">
        <v>12</v>
      </c>
      <c r="E103" s="14">
        <f t="shared" ref="E103:E106" si="38">SUM(F103:J103)</f>
        <v>0</v>
      </c>
      <c r="F103" s="14"/>
      <c r="G103" s="14"/>
      <c r="H103" s="7"/>
      <c r="I103" s="7"/>
      <c r="J103" s="7"/>
      <c r="K103" s="24"/>
    </row>
    <row r="104" spans="1:11" ht="33" customHeight="1" x14ac:dyDescent="0.25">
      <c r="A104" s="24"/>
      <c r="B104" s="36"/>
      <c r="C104" s="24"/>
      <c r="D104" s="4" t="s">
        <v>13</v>
      </c>
      <c r="E104" s="14">
        <f t="shared" si="38"/>
        <v>0</v>
      </c>
      <c r="F104" s="14"/>
      <c r="G104" s="14"/>
      <c r="H104" s="7"/>
      <c r="I104" s="7"/>
      <c r="J104" s="7"/>
      <c r="K104" s="24"/>
    </row>
    <row r="105" spans="1:11" ht="24" customHeight="1" x14ac:dyDescent="0.25">
      <c r="A105" s="24"/>
      <c r="B105" s="36"/>
      <c r="C105" s="24"/>
      <c r="D105" s="23" t="s">
        <v>134</v>
      </c>
      <c r="E105" s="14"/>
      <c r="F105" s="14"/>
      <c r="G105" s="14"/>
      <c r="H105" s="14"/>
      <c r="I105" s="14"/>
      <c r="J105" s="14"/>
      <c r="K105" s="24"/>
    </row>
    <row r="106" spans="1:11" x14ac:dyDescent="0.25">
      <c r="A106" s="24"/>
      <c r="B106" s="36"/>
      <c r="C106" s="24"/>
      <c r="D106" s="4" t="s">
        <v>14</v>
      </c>
      <c r="E106" s="14">
        <f t="shared" si="38"/>
        <v>590600</v>
      </c>
      <c r="F106" s="14">
        <f>SUM(F102:F104)</f>
        <v>135000</v>
      </c>
      <c r="G106" s="14">
        <f t="shared" ref="G106:J106" si="39">SUM(G102:G104)</f>
        <v>142000</v>
      </c>
      <c r="H106" s="14">
        <f t="shared" si="39"/>
        <v>129800</v>
      </c>
      <c r="I106" s="14">
        <f t="shared" si="39"/>
        <v>183800</v>
      </c>
      <c r="J106" s="14">
        <f t="shared" si="39"/>
        <v>0</v>
      </c>
      <c r="K106" s="24"/>
    </row>
    <row r="107" spans="1:11" ht="34.5" customHeight="1" x14ac:dyDescent="0.25">
      <c r="A107" s="24" t="s">
        <v>94</v>
      </c>
      <c r="B107" s="36" t="s">
        <v>53</v>
      </c>
      <c r="C107" s="25" t="s">
        <v>47</v>
      </c>
      <c r="D107" s="4" t="s">
        <v>11</v>
      </c>
      <c r="E107" s="7">
        <f>SUM(F107:J107)</f>
        <v>860523</v>
      </c>
      <c r="F107" s="14">
        <v>172200</v>
      </c>
      <c r="G107" s="14">
        <v>220800</v>
      </c>
      <c r="H107" s="7">
        <v>242079</v>
      </c>
      <c r="I107" s="7">
        <v>225444</v>
      </c>
      <c r="J107" s="7"/>
      <c r="K107" s="24"/>
    </row>
    <row r="108" spans="1:11" ht="36" customHeight="1" x14ac:dyDescent="0.25">
      <c r="A108" s="24"/>
      <c r="B108" s="36"/>
      <c r="C108" s="50"/>
      <c r="D108" s="4" t="s">
        <v>12</v>
      </c>
      <c r="E108" s="14">
        <f t="shared" ref="E108:E111" si="40">SUM(F108:J108)</f>
        <v>0</v>
      </c>
      <c r="F108" s="14"/>
      <c r="G108" s="14"/>
      <c r="H108" s="7"/>
      <c r="I108" s="7"/>
      <c r="J108" s="7"/>
      <c r="K108" s="24"/>
    </row>
    <row r="109" spans="1:11" ht="35.25" customHeight="1" x14ac:dyDescent="0.25">
      <c r="A109" s="24"/>
      <c r="B109" s="36"/>
      <c r="C109" s="50"/>
      <c r="D109" s="4" t="s">
        <v>13</v>
      </c>
      <c r="E109" s="14">
        <f t="shared" si="40"/>
        <v>0</v>
      </c>
      <c r="F109" s="14"/>
      <c r="G109" s="14"/>
      <c r="H109" s="7"/>
      <c r="I109" s="7"/>
      <c r="J109" s="7"/>
      <c r="K109" s="24"/>
    </row>
    <row r="110" spans="1:11" ht="25.5" customHeight="1" x14ac:dyDescent="0.25">
      <c r="A110" s="24"/>
      <c r="B110" s="36"/>
      <c r="C110" s="50"/>
      <c r="D110" s="23" t="s">
        <v>134</v>
      </c>
      <c r="E110" s="14"/>
      <c r="F110" s="14"/>
      <c r="G110" s="14"/>
      <c r="H110" s="14"/>
      <c r="I110" s="14"/>
      <c r="J110" s="14"/>
      <c r="K110" s="24"/>
    </row>
    <row r="111" spans="1:11" ht="16.5" customHeight="1" x14ac:dyDescent="0.25">
      <c r="A111" s="24"/>
      <c r="B111" s="36"/>
      <c r="C111" s="51"/>
      <c r="D111" s="4" t="s">
        <v>14</v>
      </c>
      <c r="E111" s="14">
        <f t="shared" si="40"/>
        <v>860523</v>
      </c>
      <c r="F111" s="14">
        <f>SUM(F107:F109)</f>
        <v>172200</v>
      </c>
      <c r="G111" s="14">
        <f t="shared" ref="G111:J111" si="41">SUM(G107:G109)</f>
        <v>220800</v>
      </c>
      <c r="H111" s="14">
        <f t="shared" si="41"/>
        <v>242079</v>
      </c>
      <c r="I111" s="14">
        <f t="shared" si="41"/>
        <v>225444</v>
      </c>
      <c r="J111" s="14">
        <f t="shared" si="41"/>
        <v>0</v>
      </c>
      <c r="K111" s="24"/>
    </row>
    <row r="112" spans="1:11" ht="36" customHeight="1" x14ac:dyDescent="0.25">
      <c r="A112" s="25" t="s">
        <v>95</v>
      </c>
      <c r="B112" s="28" t="s">
        <v>96</v>
      </c>
      <c r="C112" s="25" t="s">
        <v>97</v>
      </c>
      <c r="D112" s="18" t="s">
        <v>11</v>
      </c>
      <c r="E112" s="14">
        <f>SUM(F112:J112)</f>
        <v>0</v>
      </c>
      <c r="F112" s="14"/>
      <c r="G112" s="14"/>
      <c r="H112" s="14"/>
      <c r="I112" s="14"/>
      <c r="J112" s="14"/>
      <c r="K112" s="25"/>
    </row>
    <row r="113" spans="1:11" ht="37.5" customHeight="1" x14ac:dyDescent="0.25">
      <c r="A113" s="26"/>
      <c r="B113" s="29"/>
      <c r="C113" s="26"/>
      <c r="D113" s="18" t="s">
        <v>12</v>
      </c>
      <c r="E113" s="14">
        <f t="shared" ref="E113:E116" si="42">SUM(F113:J113)</f>
        <v>0</v>
      </c>
      <c r="F113" s="14"/>
      <c r="G113" s="14"/>
      <c r="H113" s="14"/>
      <c r="I113" s="14"/>
      <c r="J113" s="14"/>
      <c r="K113" s="26"/>
    </row>
    <row r="114" spans="1:11" ht="33.75" customHeight="1" x14ac:dyDescent="0.25">
      <c r="A114" s="26"/>
      <c r="B114" s="29"/>
      <c r="C114" s="26"/>
      <c r="D114" s="18" t="s">
        <v>13</v>
      </c>
      <c r="E114" s="14">
        <f t="shared" si="42"/>
        <v>190000</v>
      </c>
      <c r="F114" s="14">
        <v>190000</v>
      </c>
      <c r="G114" s="14"/>
      <c r="H114" s="14"/>
      <c r="I114" s="14"/>
      <c r="J114" s="14"/>
      <c r="K114" s="26"/>
    </row>
    <row r="115" spans="1:11" ht="26.25" customHeight="1" x14ac:dyDescent="0.25">
      <c r="A115" s="26"/>
      <c r="B115" s="29"/>
      <c r="C115" s="26"/>
      <c r="D115" s="23" t="s">
        <v>134</v>
      </c>
      <c r="E115" s="14"/>
      <c r="F115" s="14"/>
      <c r="G115" s="14"/>
      <c r="H115" s="14"/>
      <c r="I115" s="14"/>
      <c r="J115" s="14"/>
      <c r="K115" s="26"/>
    </row>
    <row r="116" spans="1:11" ht="141.75" customHeight="1" x14ac:dyDescent="0.25">
      <c r="A116" s="27"/>
      <c r="B116" s="30"/>
      <c r="C116" s="27"/>
      <c r="D116" s="18" t="s">
        <v>14</v>
      </c>
      <c r="E116" s="14">
        <f t="shared" si="42"/>
        <v>190000</v>
      </c>
      <c r="F116" s="14">
        <f>SUM(F112:F114)</f>
        <v>190000</v>
      </c>
      <c r="G116" s="14">
        <f t="shared" ref="G116:J116" si="43">SUM(G112:G114)</f>
        <v>0</v>
      </c>
      <c r="H116" s="14">
        <f t="shared" si="43"/>
        <v>0</v>
      </c>
      <c r="I116" s="14">
        <f t="shared" si="43"/>
        <v>0</v>
      </c>
      <c r="J116" s="14">
        <f t="shared" si="43"/>
        <v>0</v>
      </c>
      <c r="K116" s="27"/>
    </row>
    <row r="117" spans="1:11" ht="36" customHeight="1" x14ac:dyDescent="0.25">
      <c r="A117" s="25" t="s">
        <v>98</v>
      </c>
      <c r="B117" s="28" t="s">
        <v>54</v>
      </c>
      <c r="C117" s="25" t="s">
        <v>39</v>
      </c>
      <c r="D117" s="4" t="s">
        <v>11</v>
      </c>
      <c r="E117" s="7">
        <f>SUM(F117:J117)</f>
        <v>26528450</v>
      </c>
      <c r="F117" s="14">
        <v>10546550</v>
      </c>
      <c r="G117" s="14">
        <v>6189975</v>
      </c>
      <c r="H117" s="7">
        <v>7121400</v>
      </c>
      <c r="I117" s="7">
        <v>2670525</v>
      </c>
      <c r="J117" s="7"/>
      <c r="K117" s="25"/>
    </row>
    <row r="118" spans="1:11" ht="36" customHeight="1" x14ac:dyDescent="0.25">
      <c r="A118" s="26"/>
      <c r="B118" s="34"/>
      <c r="C118" s="32"/>
      <c r="D118" s="4" t="s">
        <v>12</v>
      </c>
      <c r="E118" s="14">
        <f t="shared" ref="E118:E121" si="44">SUM(F118:J118)</f>
        <v>9936575</v>
      </c>
      <c r="F118" s="14">
        <v>2742850</v>
      </c>
      <c r="G118" s="14">
        <v>5413375</v>
      </c>
      <c r="H118" s="7"/>
      <c r="I118" s="7">
        <v>1780350</v>
      </c>
      <c r="J118" s="7"/>
      <c r="K118" s="26"/>
    </row>
    <row r="119" spans="1:11" ht="33" customHeight="1" x14ac:dyDescent="0.25">
      <c r="A119" s="26"/>
      <c r="B119" s="34"/>
      <c r="C119" s="32"/>
      <c r="D119" s="4" t="s">
        <v>13</v>
      </c>
      <c r="E119" s="14">
        <f t="shared" si="44"/>
        <v>0</v>
      </c>
      <c r="F119" s="14"/>
      <c r="G119" s="14"/>
      <c r="H119" s="7"/>
      <c r="I119" s="7"/>
      <c r="J119" s="7"/>
      <c r="K119" s="26"/>
    </row>
    <row r="120" spans="1:11" ht="33" customHeight="1" x14ac:dyDescent="0.25">
      <c r="A120" s="26"/>
      <c r="B120" s="34"/>
      <c r="C120" s="32"/>
      <c r="D120" s="23" t="s">
        <v>134</v>
      </c>
      <c r="E120" s="14"/>
      <c r="F120" s="14"/>
      <c r="G120" s="14"/>
      <c r="H120" s="14"/>
      <c r="I120" s="14"/>
      <c r="J120" s="14"/>
      <c r="K120" s="26"/>
    </row>
    <row r="121" spans="1:11" ht="71.25" customHeight="1" x14ac:dyDescent="0.25">
      <c r="A121" s="27"/>
      <c r="B121" s="35"/>
      <c r="C121" s="33"/>
      <c r="D121" s="4" t="s">
        <v>14</v>
      </c>
      <c r="E121" s="14">
        <f t="shared" si="44"/>
        <v>36465025</v>
      </c>
      <c r="F121" s="14">
        <f>SUM(F117:F119)</f>
        <v>13289400</v>
      </c>
      <c r="G121" s="14">
        <f t="shared" ref="G121:J121" si="45">SUM(G117:G119)</f>
        <v>11603350</v>
      </c>
      <c r="H121" s="14">
        <f t="shared" si="45"/>
        <v>7121400</v>
      </c>
      <c r="I121" s="14">
        <f t="shared" si="45"/>
        <v>4450875</v>
      </c>
      <c r="J121" s="14">
        <f t="shared" si="45"/>
        <v>0</v>
      </c>
      <c r="K121" s="27"/>
    </row>
    <row r="122" spans="1:11" ht="39" customHeight="1" x14ac:dyDescent="0.25">
      <c r="A122" s="25" t="s">
        <v>99</v>
      </c>
      <c r="B122" s="28" t="s">
        <v>100</v>
      </c>
      <c r="C122" s="25" t="s">
        <v>101</v>
      </c>
      <c r="D122" s="18" t="s">
        <v>11</v>
      </c>
      <c r="E122" s="14">
        <f>SUM(F122:J122)</f>
        <v>0</v>
      </c>
      <c r="F122" s="14"/>
      <c r="G122" s="14"/>
      <c r="H122" s="14"/>
      <c r="I122" s="14"/>
      <c r="J122" s="14"/>
      <c r="K122" s="25"/>
    </row>
    <row r="123" spans="1:11" ht="36.75" customHeight="1" x14ac:dyDescent="0.25">
      <c r="A123" s="26"/>
      <c r="B123" s="29"/>
      <c r="C123" s="26"/>
      <c r="D123" s="18" t="s">
        <v>12</v>
      </c>
      <c r="E123" s="14">
        <f t="shared" ref="E123:E126" si="46">SUM(F123:J123)</f>
        <v>0</v>
      </c>
      <c r="F123" s="14"/>
      <c r="G123" s="14"/>
      <c r="H123" s="14"/>
      <c r="I123" s="14"/>
      <c r="J123" s="14"/>
      <c r="K123" s="26"/>
    </row>
    <row r="124" spans="1:11" ht="37.5" customHeight="1" x14ac:dyDescent="0.25">
      <c r="A124" s="26"/>
      <c r="B124" s="29"/>
      <c r="C124" s="26"/>
      <c r="D124" s="18" t="s">
        <v>13</v>
      </c>
      <c r="E124" s="14">
        <f t="shared" si="46"/>
        <v>60000</v>
      </c>
      <c r="F124" s="14">
        <v>60000</v>
      </c>
      <c r="G124" s="14"/>
      <c r="H124" s="14"/>
      <c r="I124" s="14"/>
      <c r="J124" s="14"/>
      <c r="K124" s="26"/>
    </row>
    <row r="125" spans="1:11" ht="25.5" customHeight="1" x14ac:dyDescent="0.25">
      <c r="A125" s="26"/>
      <c r="B125" s="29"/>
      <c r="C125" s="26"/>
      <c r="D125" s="23" t="s">
        <v>134</v>
      </c>
      <c r="E125" s="14"/>
      <c r="F125" s="14"/>
      <c r="G125" s="14"/>
      <c r="H125" s="14"/>
      <c r="I125" s="14"/>
      <c r="J125" s="14"/>
      <c r="K125" s="26"/>
    </row>
    <row r="126" spans="1:11" ht="14.25" customHeight="1" x14ac:dyDescent="0.25">
      <c r="A126" s="27"/>
      <c r="B126" s="30"/>
      <c r="C126" s="27"/>
      <c r="D126" s="18" t="s">
        <v>14</v>
      </c>
      <c r="E126" s="14">
        <f t="shared" si="46"/>
        <v>60000</v>
      </c>
      <c r="F126" s="14">
        <f>SUM(F122:F124)</f>
        <v>60000</v>
      </c>
      <c r="G126" s="14">
        <f t="shared" ref="G126:J126" si="47">SUM(G122:G124)</f>
        <v>0</v>
      </c>
      <c r="H126" s="14">
        <f t="shared" si="47"/>
        <v>0</v>
      </c>
      <c r="I126" s="14">
        <f t="shared" si="47"/>
        <v>0</v>
      </c>
      <c r="J126" s="14">
        <f t="shared" si="47"/>
        <v>0</v>
      </c>
      <c r="K126" s="27"/>
    </row>
    <row r="127" spans="1:11" ht="36.75" customHeight="1" x14ac:dyDescent="0.25">
      <c r="A127" s="25" t="s">
        <v>102</v>
      </c>
      <c r="B127" s="28" t="s">
        <v>103</v>
      </c>
      <c r="C127" s="25" t="s">
        <v>93</v>
      </c>
      <c r="D127" s="18" t="s">
        <v>11</v>
      </c>
      <c r="E127" s="14">
        <f>SUM(F127:J127)</f>
        <v>858000</v>
      </c>
      <c r="F127" s="14">
        <v>858000</v>
      </c>
      <c r="G127" s="14"/>
      <c r="H127" s="14"/>
      <c r="I127" s="14"/>
      <c r="J127" s="14"/>
      <c r="K127" s="25"/>
    </row>
    <row r="128" spans="1:11" ht="38.25" customHeight="1" x14ac:dyDescent="0.25">
      <c r="A128" s="26"/>
      <c r="B128" s="29"/>
      <c r="C128" s="26"/>
      <c r="D128" s="18" t="s">
        <v>12</v>
      </c>
      <c r="E128" s="14">
        <f t="shared" ref="E128:E131" si="48">SUM(F128:J128)</f>
        <v>0</v>
      </c>
      <c r="F128" s="14"/>
      <c r="G128" s="14"/>
      <c r="H128" s="14"/>
      <c r="I128" s="14"/>
      <c r="J128" s="14"/>
      <c r="K128" s="26"/>
    </row>
    <row r="129" spans="1:11" ht="35.25" customHeight="1" x14ac:dyDescent="0.25">
      <c r="A129" s="26"/>
      <c r="B129" s="29"/>
      <c r="C129" s="26"/>
      <c r="D129" s="18" t="s">
        <v>13</v>
      </c>
      <c r="E129" s="14">
        <f t="shared" si="48"/>
        <v>0</v>
      </c>
      <c r="F129" s="14"/>
      <c r="G129" s="14"/>
      <c r="H129" s="14"/>
      <c r="I129" s="14"/>
      <c r="J129" s="14"/>
      <c r="K129" s="26"/>
    </row>
    <row r="130" spans="1:11" ht="27.75" customHeight="1" x14ac:dyDescent="0.25">
      <c r="A130" s="26"/>
      <c r="B130" s="29"/>
      <c r="C130" s="26"/>
      <c r="D130" s="23" t="s">
        <v>134</v>
      </c>
      <c r="E130" s="14"/>
      <c r="F130" s="14"/>
      <c r="G130" s="14"/>
      <c r="H130" s="14"/>
      <c r="I130" s="14"/>
      <c r="J130" s="14"/>
      <c r="K130" s="26"/>
    </row>
    <row r="131" spans="1:11" ht="16.5" customHeight="1" x14ac:dyDescent="0.25">
      <c r="A131" s="27"/>
      <c r="B131" s="30"/>
      <c r="C131" s="27"/>
      <c r="D131" s="18" t="s">
        <v>14</v>
      </c>
      <c r="E131" s="14">
        <f t="shared" si="48"/>
        <v>858000</v>
      </c>
      <c r="F131" s="14">
        <f>SUM(F127:F129)</f>
        <v>858000</v>
      </c>
      <c r="G131" s="14">
        <f t="shared" ref="G131:J131" si="49">SUM(G127:G129)</f>
        <v>0</v>
      </c>
      <c r="H131" s="14">
        <f t="shared" si="49"/>
        <v>0</v>
      </c>
      <c r="I131" s="14">
        <f t="shared" si="49"/>
        <v>0</v>
      </c>
      <c r="J131" s="14">
        <f t="shared" si="49"/>
        <v>0</v>
      </c>
      <c r="K131" s="27"/>
    </row>
    <row r="132" spans="1:11" ht="35.25" customHeight="1" x14ac:dyDescent="0.25">
      <c r="A132" s="25" t="s">
        <v>104</v>
      </c>
      <c r="B132" s="28" t="s">
        <v>44</v>
      </c>
      <c r="C132" s="25" t="s">
        <v>46</v>
      </c>
      <c r="D132" s="4" t="s">
        <v>11</v>
      </c>
      <c r="E132" s="7">
        <f>SUM(F132:J132)</f>
        <v>11870</v>
      </c>
      <c r="F132" s="14"/>
      <c r="G132" s="14">
        <v>11250</v>
      </c>
      <c r="H132" s="7"/>
      <c r="I132" s="7">
        <v>620</v>
      </c>
      <c r="J132" s="7"/>
      <c r="K132" s="25"/>
    </row>
    <row r="133" spans="1:11" ht="36.75" customHeight="1" x14ac:dyDescent="0.25">
      <c r="A133" s="26"/>
      <c r="B133" s="29"/>
      <c r="C133" s="26"/>
      <c r="D133" s="4" t="s">
        <v>12</v>
      </c>
      <c r="E133" s="14">
        <f t="shared" ref="E133:E136" si="50">SUM(F133:J133)</f>
        <v>0</v>
      </c>
      <c r="F133" s="14"/>
      <c r="G133" s="14"/>
      <c r="H133" s="7"/>
      <c r="I133" s="7"/>
      <c r="J133" s="7"/>
      <c r="K133" s="26"/>
    </row>
    <row r="134" spans="1:11" ht="31.5" customHeight="1" x14ac:dyDescent="0.25">
      <c r="A134" s="26"/>
      <c r="B134" s="29"/>
      <c r="C134" s="26"/>
      <c r="D134" s="4" t="s">
        <v>13</v>
      </c>
      <c r="E134" s="14">
        <f t="shared" si="50"/>
        <v>0</v>
      </c>
      <c r="F134" s="14"/>
      <c r="G134" s="14"/>
      <c r="H134" s="7"/>
      <c r="I134" s="7"/>
      <c r="J134" s="7"/>
      <c r="K134" s="26"/>
    </row>
    <row r="135" spans="1:11" ht="24.75" customHeight="1" x14ac:dyDescent="0.25">
      <c r="A135" s="26"/>
      <c r="B135" s="29"/>
      <c r="C135" s="26"/>
      <c r="D135" s="23" t="s">
        <v>134</v>
      </c>
      <c r="E135" s="14"/>
      <c r="F135" s="14"/>
      <c r="G135" s="14"/>
      <c r="H135" s="14"/>
      <c r="I135" s="14"/>
      <c r="J135" s="14"/>
      <c r="K135" s="26"/>
    </row>
    <row r="136" spans="1:11" ht="14.25" customHeight="1" x14ac:dyDescent="0.25">
      <c r="A136" s="27"/>
      <c r="B136" s="30"/>
      <c r="C136" s="27"/>
      <c r="D136" s="4" t="s">
        <v>14</v>
      </c>
      <c r="E136" s="14">
        <f t="shared" si="50"/>
        <v>11870</v>
      </c>
      <c r="F136" s="14">
        <f>SUM(F132:F134)</f>
        <v>0</v>
      </c>
      <c r="G136" s="14">
        <f t="shared" ref="G136:J136" si="51">SUM(G132:G134)</f>
        <v>11250</v>
      </c>
      <c r="H136" s="14">
        <f t="shared" si="51"/>
        <v>0</v>
      </c>
      <c r="I136" s="14">
        <f t="shared" si="51"/>
        <v>620</v>
      </c>
      <c r="J136" s="14">
        <f t="shared" si="51"/>
        <v>0</v>
      </c>
      <c r="K136" s="27"/>
    </row>
    <row r="137" spans="1:11" ht="36.75" customHeight="1" x14ac:dyDescent="0.25">
      <c r="A137" s="25" t="s">
        <v>105</v>
      </c>
      <c r="B137" s="28" t="s">
        <v>106</v>
      </c>
      <c r="C137" s="25" t="s">
        <v>127</v>
      </c>
      <c r="D137" s="18" t="s">
        <v>11</v>
      </c>
      <c r="E137" s="14">
        <f>SUM(F137:J137)</f>
        <v>0</v>
      </c>
      <c r="F137" s="14"/>
      <c r="G137" s="14"/>
      <c r="H137" s="14"/>
      <c r="I137" s="14"/>
      <c r="J137" s="14"/>
      <c r="K137" s="25"/>
    </row>
    <row r="138" spans="1:11" ht="33.75" customHeight="1" x14ac:dyDescent="0.25">
      <c r="A138" s="26"/>
      <c r="B138" s="29"/>
      <c r="C138" s="26"/>
      <c r="D138" s="18" t="s">
        <v>12</v>
      </c>
      <c r="E138" s="14">
        <f t="shared" ref="E138:E141" si="52">SUM(F138:J138)</f>
        <v>0</v>
      </c>
      <c r="F138" s="14"/>
      <c r="G138" s="14"/>
      <c r="H138" s="14"/>
      <c r="I138" s="14"/>
      <c r="J138" s="14"/>
      <c r="K138" s="26"/>
    </row>
    <row r="139" spans="1:11" ht="36.75" customHeight="1" x14ac:dyDescent="0.25">
      <c r="A139" s="26"/>
      <c r="B139" s="29"/>
      <c r="C139" s="26"/>
      <c r="D139" s="18" t="s">
        <v>13</v>
      </c>
      <c r="E139" s="14">
        <f t="shared" si="52"/>
        <v>3074000</v>
      </c>
      <c r="F139" s="14"/>
      <c r="G139" s="14">
        <v>2074000</v>
      </c>
      <c r="H139" s="14">
        <v>1000000</v>
      </c>
      <c r="I139" s="14"/>
      <c r="J139" s="14"/>
      <c r="K139" s="26"/>
    </row>
    <row r="140" spans="1:11" ht="24" customHeight="1" x14ac:dyDescent="0.25">
      <c r="A140" s="26"/>
      <c r="B140" s="29"/>
      <c r="C140" s="26"/>
      <c r="D140" s="23" t="s">
        <v>134</v>
      </c>
      <c r="E140" s="14"/>
      <c r="F140" s="14"/>
      <c r="G140" s="14"/>
      <c r="H140" s="14"/>
      <c r="I140" s="14"/>
      <c r="J140" s="14"/>
      <c r="K140" s="26"/>
    </row>
    <row r="141" spans="1:11" ht="21.75" customHeight="1" x14ac:dyDescent="0.25">
      <c r="A141" s="27"/>
      <c r="B141" s="30"/>
      <c r="C141" s="27"/>
      <c r="D141" s="18" t="s">
        <v>14</v>
      </c>
      <c r="E141" s="14">
        <f t="shared" si="52"/>
        <v>3074000</v>
      </c>
      <c r="F141" s="14">
        <f>SUM(F137:F139)</f>
        <v>0</v>
      </c>
      <c r="G141" s="14">
        <f t="shared" ref="G141:J141" si="53">SUM(G137:G139)</f>
        <v>2074000</v>
      </c>
      <c r="H141" s="14">
        <f t="shared" si="53"/>
        <v>1000000</v>
      </c>
      <c r="I141" s="14">
        <f t="shared" si="53"/>
        <v>0</v>
      </c>
      <c r="J141" s="14">
        <f t="shared" si="53"/>
        <v>0</v>
      </c>
      <c r="K141" s="27"/>
    </row>
    <row r="142" spans="1:11" ht="35.25" customHeight="1" x14ac:dyDescent="0.25">
      <c r="A142" s="25" t="s">
        <v>107</v>
      </c>
      <c r="B142" s="28" t="s">
        <v>108</v>
      </c>
      <c r="C142" s="25" t="s">
        <v>109</v>
      </c>
      <c r="D142" s="18" t="s">
        <v>11</v>
      </c>
      <c r="E142" s="14">
        <f>SUM(F142:J142)</f>
        <v>6119243.0999999996</v>
      </c>
      <c r="F142" s="14"/>
      <c r="G142" s="14"/>
      <c r="H142" s="14">
        <v>6003314</v>
      </c>
      <c r="I142" s="14">
        <v>115929.1</v>
      </c>
      <c r="J142" s="14"/>
      <c r="K142" s="25"/>
    </row>
    <row r="143" spans="1:11" ht="35.25" customHeight="1" x14ac:dyDescent="0.25">
      <c r="A143" s="26"/>
      <c r="B143" s="29"/>
      <c r="C143" s="26"/>
      <c r="D143" s="18" t="s">
        <v>12</v>
      </c>
      <c r="E143" s="14">
        <f t="shared" ref="E143:E145" si="54">SUM(F143:J143)</f>
        <v>1000000</v>
      </c>
      <c r="F143" s="14"/>
      <c r="G143" s="14"/>
      <c r="H143" s="14">
        <v>1000000</v>
      </c>
      <c r="I143" s="14"/>
      <c r="J143" s="14"/>
      <c r="K143" s="26"/>
    </row>
    <row r="144" spans="1:11" ht="36.75" customHeight="1" x14ac:dyDescent="0.25">
      <c r="A144" s="26"/>
      <c r="B144" s="29"/>
      <c r="C144" s="26"/>
      <c r="D144" s="18" t="s">
        <v>13</v>
      </c>
      <c r="E144" s="14">
        <f t="shared" si="54"/>
        <v>5828475.8899999997</v>
      </c>
      <c r="F144" s="14"/>
      <c r="G144" s="14">
        <v>400000</v>
      </c>
      <c r="H144" s="14">
        <v>2045356.72</v>
      </c>
      <c r="I144" s="14">
        <v>3383119.17</v>
      </c>
      <c r="J144" s="14"/>
      <c r="K144" s="26"/>
    </row>
    <row r="145" spans="1:11" ht="16.5" customHeight="1" x14ac:dyDescent="0.25">
      <c r="A145" s="27"/>
      <c r="B145" s="30"/>
      <c r="C145" s="27"/>
      <c r="D145" s="18" t="s">
        <v>14</v>
      </c>
      <c r="E145" s="14">
        <f t="shared" si="54"/>
        <v>12947718.99</v>
      </c>
      <c r="F145" s="14">
        <f>SUM(F142:F144)</f>
        <v>0</v>
      </c>
      <c r="G145" s="14">
        <f t="shared" ref="G145:J145" si="55">SUM(G142:G144)</f>
        <v>400000</v>
      </c>
      <c r="H145" s="14">
        <f t="shared" si="55"/>
        <v>9048670.7200000007</v>
      </c>
      <c r="I145" s="14">
        <f t="shared" si="55"/>
        <v>3499048.27</v>
      </c>
      <c r="J145" s="14">
        <f t="shared" si="55"/>
        <v>0</v>
      </c>
      <c r="K145" s="27"/>
    </row>
    <row r="146" spans="1:11" ht="37.5" customHeight="1" x14ac:dyDescent="0.25">
      <c r="A146" s="25" t="s">
        <v>110</v>
      </c>
      <c r="B146" s="28" t="s">
        <v>55</v>
      </c>
      <c r="C146" s="25" t="s">
        <v>72</v>
      </c>
      <c r="D146" s="10" t="s">
        <v>11</v>
      </c>
      <c r="E146" s="11">
        <f>SUM(F146:J146)</f>
        <v>22469741.940000001</v>
      </c>
      <c r="F146" s="14"/>
      <c r="G146" s="14"/>
      <c r="H146" s="11">
        <v>7130860.9400000004</v>
      </c>
      <c r="I146" s="11">
        <v>15338881</v>
      </c>
      <c r="J146" s="11"/>
      <c r="K146" s="31"/>
    </row>
    <row r="147" spans="1:11" ht="39" customHeight="1" x14ac:dyDescent="0.25">
      <c r="A147" s="26"/>
      <c r="B147" s="26"/>
      <c r="C147" s="26"/>
      <c r="D147" s="10" t="s">
        <v>12</v>
      </c>
      <c r="E147" s="14">
        <f t="shared" ref="E147:E150" si="56">SUM(F147:J147)</f>
        <v>0</v>
      </c>
      <c r="F147" s="14"/>
      <c r="G147" s="14"/>
      <c r="H147" s="11"/>
      <c r="I147" s="11"/>
      <c r="J147" s="11"/>
      <c r="K147" s="32"/>
    </row>
    <row r="148" spans="1:11" ht="33.75" customHeight="1" x14ac:dyDescent="0.25">
      <c r="A148" s="26"/>
      <c r="B148" s="26"/>
      <c r="C148" s="26"/>
      <c r="D148" s="10" t="s">
        <v>13</v>
      </c>
      <c r="E148" s="14">
        <f t="shared" si="56"/>
        <v>12888198.82</v>
      </c>
      <c r="F148" s="14"/>
      <c r="G148" s="14">
        <v>28220</v>
      </c>
      <c r="H148" s="11">
        <v>5773000</v>
      </c>
      <c r="I148" s="11">
        <v>7086978.8200000003</v>
      </c>
      <c r="J148" s="11"/>
      <c r="K148" s="32"/>
    </row>
    <row r="149" spans="1:11" ht="27" customHeight="1" x14ac:dyDescent="0.25">
      <c r="A149" s="26"/>
      <c r="B149" s="26"/>
      <c r="C149" s="26"/>
      <c r="D149" s="23" t="s">
        <v>134</v>
      </c>
      <c r="E149" s="14"/>
      <c r="F149" s="14"/>
      <c r="G149" s="14"/>
      <c r="H149" s="14"/>
      <c r="I149" s="14"/>
      <c r="J149" s="14"/>
      <c r="K149" s="32"/>
    </row>
    <row r="150" spans="1:11" ht="21.75" customHeight="1" x14ac:dyDescent="0.25">
      <c r="A150" s="27"/>
      <c r="B150" s="27"/>
      <c r="C150" s="27"/>
      <c r="D150" s="10" t="s">
        <v>14</v>
      </c>
      <c r="E150" s="14">
        <f t="shared" si="56"/>
        <v>35357940.760000005</v>
      </c>
      <c r="F150" s="14">
        <f>SUM(F146:F148)</f>
        <v>0</v>
      </c>
      <c r="G150" s="14">
        <f t="shared" ref="G150:J150" si="57">SUM(G146:G148)</f>
        <v>28220</v>
      </c>
      <c r="H150" s="14">
        <f t="shared" si="57"/>
        <v>12903860.940000001</v>
      </c>
      <c r="I150" s="14">
        <f t="shared" si="57"/>
        <v>22425859.82</v>
      </c>
      <c r="J150" s="14">
        <f t="shared" si="57"/>
        <v>0</v>
      </c>
      <c r="K150" s="33"/>
    </row>
    <row r="151" spans="1:11" ht="36" customHeight="1" x14ac:dyDescent="0.25">
      <c r="A151" s="25" t="s">
        <v>111</v>
      </c>
      <c r="B151" s="25" t="s">
        <v>112</v>
      </c>
      <c r="C151" s="25" t="s">
        <v>126</v>
      </c>
      <c r="D151" s="18" t="s">
        <v>11</v>
      </c>
      <c r="E151" s="14">
        <f>SUM(F151:J151)</f>
        <v>390000</v>
      </c>
      <c r="F151" s="14"/>
      <c r="G151" s="14">
        <v>390000</v>
      </c>
      <c r="H151" s="14"/>
      <c r="I151" s="14"/>
      <c r="J151" s="14"/>
      <c r="K151" s="31"/>
    </row>
    <row r="152" spans="1:11" ht="33.75" customHeight="1" x14ac:dyDescent="0.25">
      <c r="A152" s="26"/>
      <c r="B152" s="26"/>
      <c r="C152" s="26"/>
      <c r="D152" s="18" t="s">
        <v>12</v>
      </c>
      <c r="E152" s="14">
        <f t="shared" ref="E152:E155" si="58">SUM(F152:J152)</f>
        <v>3218100</v>
      </c>
      <c r="F152" s="14"/>
      <c r="G152" s="14">
        <v>3218100</v>
      </c>
      <c r="H152" s="14"/>
      <c r="I152" s="14"/>
      <c r="J152" s="14"/>
      <c r="K152" s="32"/>
    </row>
    <row r="153" spans="1:11" ht="36.75" customHeight="1" x14ac:dyDescent="0.25">
      <c r="A153" s="26"/>
      <c r="B153" s="26"/>
      <c r="C153" s="26"/>
      <c r="D153" s="18" t="s">
        <v>13</v>
      </c>
      <c r="E153" s="14">
        <f t="shared" si="58"/>
        <v>0</v>
      </c>
      <c r="F153" s="14"/>
      <c r="G153" s="14"/>
      <c r="H153" s="14"/>
      <c r="I153" s="14"/>
      <c r="J153" s="14"/>
      <c r="K153" s="32"/>
    </row>
    <row r="154" spans="1:11" ht="27.75" customHeight="1" x14ac:dyDescent="0.25">
      <c r="A154" s="26"/>
      <c r="B154" s="26"/>
      <c r="C154" s="26"/>
      <c r="D154" s="23" t="s">
        <v>134</v>
      </c>
      <c r="E154" s="14"/>
      <c r="F154" s="14"/>
      <c r="G154" s="14"/>
      <c r="H154" s="14"/>
      <c r="I154" s="14"/>
      <c r="J154" s="14"/>
      <c r="K154" s="32"/>
    </row>
    <row r="155" spans="1:11" ht="23.25" customHeight="1" x14ac:dyDescent="0.25">
      <c r="A155" s="27"/>
      <c r="B155" s="27"/>
      <c r="C155" s="27"/>
      <c r="D155" s="18" t="s">
        <v>14</v>
      </c>
      <c r="E155" s="14">
        <f t="shared" si="58"/>
        <v>3608100</v>
      </c>
      <c r="F155" s="14">
        <f>SUM(F151:F153)</f>
        <v>0</v>
      </c>
      <c r="G155" s="14">
        <f t="shared" ref="G155:J155" si="59">SUM(G151:G153)</f>
        <v>3608100</v>
      </c>
      <c r="H155" s="14">
        <f t="shared" si="59"/>
        <v>0</v>
      </c>
      <c r="I155" s="14">
        <f t="shared" si="59"/>
        <v>0</v>
      </c>
      <c r="J155" s="14">
        <f t="shared" si="59"/>
        <v>0</v>
      </c>
      <c r="K155" s="33"/>
    </row>
    <row r="156" spans="1:11" ht="33.75" customHeight="1" x14ac:dyDescent="0.25">
      <c r="A156" s="25" t="s">
        <v>113</v>
      </c>
      <c r="B156" s="25" t="s">
        <v>49</v>
      </c>
      <c r="C156" s="25" t="s">
        <v>73</v>
      </c>
      <c r="D156" s="12" t="s">
        <v>11</v>
      </c>
      <c r="E156" s="13">
        <f>SUM(F156:J156)</f>
        <v>0</v>
      </c>
      <c r="F156" s="14"/>
      <c r="G156" s="14"/>
      <c r="H156" s="13"/>
      <c r="I156" s="13"/>
      <c r="J156" s="13"/>
      <c r="K156" s="31"/>
    </row>
    <row r="157" spans="1:11" ht="33" customHeight="1" x14ac:dyDescent="0.25">
      <c r="A157" s="26"/>
      <c r="B157" s="26"/>
      <c r="C157" s="32"/>
      <c r="D157" s="12" t="s">
        <v>12</v>
      </c>
      <c r="E157" s="14">
        <f t="shared" ref="E157:E160" si="60">SUM(F157:J157)</f>
        <v>0</v>
      </c>
      <c r="F157" s="14"/>
      <c r="G157" s="14"/>
      <c r="H157" s="13"/>
      <c r="I157" s="13"/>
      <c r="J157" s="13"/>
      <c r="K157" s="32"/>
    </row>
    <row r="158" spans="1:11" ht="32.25" customHeight="1" x14ac:dyDescent="0.25">
      <c r="A158" s="26"/>
      <c r="B158" s="26"/>
      <c r="C158" s="32"/>
      <c r="D158" s="12" t="s">
        <v>13</v>
      </c>
      <c r="E158" s="14">
        <f t="shared" si="60"/>
        <v>71258.600000000006</v>
      </c>
      <c r="F158" s="14"/>
      <c r="G158" s="14">
        <v>4730</v>
      </c>
      <c r="H158" s="13">
        <v>39528.6</v>
      </c>
      <c r="I158" s="13">
        <v>27000</v>
      </c>
      <c r="J158" s="13"/>
      <c r="K158" s="32"/>
    </row>
    <row r="159" spans="1:11" ht="26.25" customHeight="1" x14ac:dyDescent="0.25">
      <c r="A159" s="26"/>
      <c r="B159" s="26"/>
      <c r="C159" s="32"/>
      <c r="D159" s="23" t="s">
        <v>134</v>
      </c>
      <c r="E159" s="14"/>
      <c r="F159" s="14"/>
      <c r="G159" s="14"/>
      <c r="H159" s="14"/>
      <c r="I159" s="14"/>
      <c r="J159" s="14"/>
      <c r="K159" s="32"/>
    </row>
    <row r="160" spans="1:11" ht="15.75" customHeight="1" x14ac:dyDescent="0.25">
      <c r="A160" s="27"/>
      <c r="B160" s="27"/>
      <c r="C160" s="33"/>
      <c r="D160" s="12" t="s">
        <v>14</v>
      </c>
      <c r="E160" s="14">
        <f t="shared" si="60"/>
        <v>71258.600000000006</v>
      </c>
      <c r="F160" s="14">
        <f>SUM(F156:F158)</f>
        <v>0</v>
      </c>
      <c r="G160" s="14">
        <f t="shared" ref="G160:J160" si="61">SUM(G156:G158)</f>
        <v>4730</v>
      </c>
      <c r="H160" s="14">
        <f t="shared" si="61"/>
        <v>39528.6</v>
      </c>
      <c r="I160" s="14">
        <f t="shared" si="61"/>
        <v>27000</v>
      </c>
      <c r="J160" s="14">
        <f t="shared" si="61"/>
        <v>0</v>
      </c>
      <c r="K160" s="33"/>
    </row>
    <row r="161" spans="1:11" ht="32.25" customHeight="1" x14ac:dyDescent="0.25">
      <c r="A161" s="25" t="s">
        <v>114</v>
      </c>
      <c r="B161" s="25" t="s">
        <v>56</v>
      </c>
      <c r="C161" s="25" t="s">
        <v>74</v>
      </c>
      <c r="D161" s="12" t="s">
        <v>11</v>
      </c>
      <c r="E161" s="13">
        <f>SUM(F161:J161)</f>
        <v>0</v>
      </c>
      <c r="F161" s="14"/>
      <c r="G161" s="14"/>
      <c r="H161" s="13"/>
      <c r="I161" s="13"/>
      <c r="J161" s="13"/>
      <c r="K161" s="31"/>
    </row>
    <row r="162" spans="1:11" ht="33" customHeight="1" x14ac:dyDescent="0.25">
      <c r="A162" s="26"/>
      <c r="B162" s="32"/>
      <c r="C162" s="26"/>
      <c r="D162" s="12" t="s">
        <v>12</v>
      </c>
      <c r="E162" s="14">
        <f t="shared" ref="E162:E165" si="62">SUM(F162:J162)</f>
        <v>0</v>
      </c>
      <c r="F162" s="14"/>
      <c r="G162" s="14"/>
      <c r="H162" s="13"/>
      <c r="I162" s="13"/>
      <c r="J162" s="13"/>
      <c r="K162" s="32"/>
    </row>
    <row r="163" spans="1:11" ht="32.25" customHeight="1" x14ac:dyDescent="0.25">
      <c r="A163" s="26"/>
      <c r="B163" s="32"/>
      <c r="C163" s="26"/>
      <c r="D163" s="12" t="s">
        <v>13</v>
      </c>
      <c r="E163" s="14">
        <f t="shared" si="62"/>
        <v>370000</v>
      </c>
      <c r="F163" s="14"/>
      <c r="G163" s="14">
        <v>370000</v>
      </c>
      <c r="H163" s="13"/>
      <c r="I163" s="13"/>
      <c r="J163" s="13"/>
      <c r="K163" s="32"/>
    </row>
    <row r="164" spans="1:11" ht="24.75" customHeight="1" x14ac:dyDescent="0.25">
      <c r="A164" s="26"/>
      <c r="B164" s="32"/>
      <c r="C164" s="26"/>
      <c r="D164" s="23" t="s">
        <v>134</v>
      </c>
      <c r="E164" s="14"/>
      <c r="F164" s="14"/>
      <c r="G164" s="14"/>
      <c r="H164" s="14"/>
      <c r="I164" s="14"/>
      <c r="J164" s="14"/>
      <c r="K164" s="32"/>
    </row>
    <row r="165" spans="1:11" ht="13.5" customHeight="1" x14ac:dyDescent="0.25">
      <c r="A165" s="27"/>
      <c r="B165" s="33"/>
      <c r="C165" s="27"/>
      <c r="D165" s="12" t="s">
        <v>14</v>
      </c>
      <c r="E165" s="14">
        <f t="shared" si="62"/>
        <v>370000</v>
      </c>
      <c r="F165" s="14">
        <f>SUM(F161:F163)</f>
        <v>0</v>
      </c>
      <c r="G165" s="14">
        <f t="shared" ref="G165:J165" si="63">SUM(G161:G163)</f>
        <v>370000</v>
      </c>
      <c r="H165" s="14">
        <f t="shared" si="63"/>
        <v>0</v>
      </c>
      <c r="I165" s="14">
        <f t="shared" si="63"/>
        <v>0</v>
      </c>
      <c r="J165" s="14">
        <f t="shared" si="63"/>
        <v>0</v>
      </c>
      <c r="K165" s="33"/>
    </row>
    <row r="166" spans="1:11" ht="35.25" customHeight="1" x14ac:dyDescent="0.25">
      <c r="A166" s="25" t="s">
        <v>115</v>
      </c>
      <c r="B166" s="25" t="s">
        <v>58</v>
      </c>
      <c r="C166" s="25" t="s">
        <v>75</v>
      </c>
      <c r="D166" s="15" t="s">
        <v>11</v>
      </c>
      <c r="E166" s="14">
        <f>SUM(F166:J166)</f>
        <v>490693</v>
      </c>
      <c r="F166" s="14"/>
      <c r="G166" s="14"/>
      <c r="H166" s="14">
        <v>266820</v>
      </c>
      <c r="I166" s="14">
        <v>223873</v>
      </c>
      <c r="J166" s="14"/>
      <c r="K166" s="31"/>
    </row>
    <row r="167" spans="1:11" ht="33.75" customHeight="1" x14ac:dyDescent="0.25">
      <c r="A167" s="26"/>
      <c r="B167" s="26"/>
      <c r="C167" s="26"/>
      <c r="D167" s="15" t="s">
        <v>12</v>
      </c>
      <c r="E167" s="14">
        <f t="shared" ref="E167:E170" si="64">SUM(F167:J167)</f>
        <v>0</v>
      </c>
      <c r="F167" s="14"/>
      <c r="G167" s="14"/>
      <c r="H167" s="14"/>
      <c r="I167" s="14"/>
      <c r="J167" s="14"/>
      <c r="K167" s="32"/>
    </row>
    <row r="168" spans="1:11" ht="37.5" customHeight="1" x14ac:dyDescent="0.25">
      <c r="A168" s="26"/>
      <c r="B168" s="26"/>
      <c r="C168" s="26"/>
      <c r="D168" s="15" t="s">
        <v>13</v>
      </c>
      <c r="E168" s="14">
        <f t="shared" si="64"/>
        <v>0</v>
      </c>
      <c r="F168" s="14"/>
      <c r="G168" s="14"/>
      <c r="H168" s="14"/>
      <c r="I168" s="14"/>
      <c r="J168" s="14"/>
      <c r="K168" s="32"/>
    </row>
    <row r="169" spans="1:11" ht="25.5" customHeight="1" x14ac:dyDescent="0.25">
      <c r="A169" s="26"/>
      <c r="B169" s="26"/>
      <c r="C169" s="26"/>
      <c r="D169" s="23" t="s">
        <v>134</v>
      </c>
      <c r="E169" s="14"/>
      <c r="F169" s="14"/>
      <c r="G169" s="14"/>
      <c r="H169" s="14"/>
      <c r="I169" s="14"/>
      <c r="J169" s="14"/>
      <c r="K169" s="32"/>
    </row>
    <row r="170" spans="1:11" ht="62.25" customHeight="1" x14ac:dyDescent="0.25">
      <c r="A170" s="27"/>
      <c r="B170" s="27"/>
      <c r="C170" s="27"/>
      <c r="D170" s="15" t="s">
        <v>14</v>
      </c>
      <c r="E170" s="14">
        <f t="shared" si="64"/>
        <v>490693</v>
      </c>
      <c r="F170" s="14">
        <f>SUM(F166:F168)</f>
        <v>0</v>
      </c>
      <c r="G170" s="14">
        <f t="shared" ref="G170:J170" si="65">SUM(G166:G168)</f>
        <v>0</v>
      </c>
      <c r="H170" s="14">
        <f t="shared" si="65"/>
        <v>266820</v>
      </c>
      <c r="I170" s="14">
        <f t="shared" si="65"/>
        <v>223873</v>
      </c>
      <c r="J170" s="14">
        <f t="shared" si="65"/>
        <v>0</v>
      </c>
      <c r="K170" s="33"/>
    </row>
    <row r="171" spans="1:11" ht="36" customHeight="1" x14ac:dyDescent="0.25">
      <c r="A171" s="25" t="s">
        <v>117</v>
      </c>
      <c r="B171" s="25" t="s">
        <v>131</v>
      </c>
      <c r="C171" s="25" t="s">
        <v>93</v>
      </c>
      <c r="D171" s="19" t="s">
        <v>11</v>
      </c>
      <c r="E171" s="14">
        <f>SUM(F171:J171)</f>
        <v>0</v>
      </c>
      <c r="F171" s="14"/>
      <c r="G171" s="14"/>
      <c r="H171" s="14"/>
      <c r="I171" s="14"/>
      <c r="J171" s="14"/>
      <c r="K171" s="31"/>
    </row>
    <row r="172" spans="1:11" ht="32.25" customHeight="1" x14ac:dyDescent="0.25">
      <c r="A172" s="26"/>
      <c r="B172" s="26"/>
      <c r="C172" s="26"/>
      <c r="D172" s="19" t="s">
        <v>12</v>
      </c>
      <c r="E172" s="14">
        <f t="shared" ref="E172:E175" si="66">SUM(F172:J172)</f>
        <v>1010870.4</v>
      </c>
      <c r="F172" s="14"/>
      <c r="G172" s="14"/>
      <c r="H172" s="14"/>
      <c r="I172" s="14">
        <v>1010870.4</v>
      </c>
      <c r="J172" s="14"/>
      <c r="K172" s="32"/>
    </row>
    <row r="173" spans="1:11" ht="36" customHeight="1" x14ac:dyDescent="0.25">
      <c r="A173" s="26"/>
      <c r="B173" s="26"/>
      <c r="C173" s="26"/>
      <c r="D173" s="19" t="s">
        <v>13</v>
      </c>
      <c r="E173" s="14">
        <f t="shared" si="66"/>
        <v>0</v>
      </c>
      <c r="F173" s="14"/>
      <c r="G173" s="14"/>
      <c r="H173" s="14"/>
      <c r="I173" s="14"/>
      <c r="J173" s="14"/>
      <c r="K173" s="32"/>
    </row>
    <row r="174" spans="1:11" ht="25.5" customHeight="1" x14ac:dyDescent="0.25">
      <c r="A174" s="26"/>
      <c r="B174" s="26"/>
      <c r="C174" s="26"/>
      <c r="D174" s="23" t="s">
        <v>134</v>
      </c>
      <c r="E174" s="14"/>
      <c r="F174" s="14"/>
      <c r="G174" s="14"/>
      <c r="H174" s="14"/>
      <c r="I174" s="14"/>
      <c r="J174" s="14"/>
      <c r="K174" s="32"/>
    </row>
    <row r="175" spans="1:11" ht="15" customHeight="1" x14ac:dyDescent="0.25">
      <c r="A175" s="27"/>
      <c r="B175" s="27"/>
      <c r="C175" s="27"/>
      <c r="D175" s="19" t="s">
        <v>14</v>
      </c>
      <c r="E175" s="14">
        <f t="shared" si="66"/>
        <v>1010870.4</v>
      </c>
      <c r="F175" s="14">
        <f>SUM(F171:F173)</f>
        <v>0</v>
      </c>
      <c r="G175" s="14">
        <f t="shared" ref="G175:J175" si="67">SUM(G171:G173)</f>
        <v>0</v>
      </c>
      <c r="H175" s="14">
        <f t="shared" si="67"/>
        <v>0</v>
      </c>
      <c r="I175" s="14">
        <f t="shared" si="67"/>
        <v>1010870.4</v>
      </c>
      <c r="J175" s="14">
        <f t="shared" si="67"/>
        <v>0</v>
      </c>
      <c r="K175" s="33"/>
    </row>
    <row r="176" spans="1:11" ht="39" customHeight="1" x14ac:dyDescent="0.25">
      <c r="A176" s="25" t="s">
        <v>118</v>
      </c>
      <c r="B176" s="25" t="s">
        <v>123</v>
      </c>
      <c r="C176" s="25" t="s">
        <v>128</v>
      </c>
      <c r="D176" s="20" t="s">
        <v>11</v>
      </c>
      <c r="E176" s="14">
        <f>SUM(F176:J176)</f>
        <v>1624186</v>
      </c>
      <c r="F176" s="14"/>
      <c r="G176" s="14"/>
      <c r="H176" s="14">
        <v>812093</v>
      </c>
      <c r="I176" s="14">
        <v>812093</v>
      </c>
      <c r="J176" s="14"/>
      <c r="K176" s="31"/>
    </row>
    <row r="177" spans="1:11" ht="35.25" customHeight="1" x14ac:dyDescent="0.25">
      <c r="A177" s="26"/>
      <c r="B177" s="26"/>
      <c r="C177" s="26"/>
      <c r="D177" s="20" t="s">
        <v>12</v>
      </c>
      <c r="E177" s="14">
        <f t="shared" ref="E177:E180" si="68">SUM(F177:J177)</f>
        <v>0</v>
      </c>
      <c r="F177" s="14"/>
      <c r="G177" s="14"/>
      <c r="H177" s="14"/>
      <c r="I177" s="14"/>
      <c r="J177" s="14"/>
      <c r="K177" s="32"/>
    </row>
    <row r="178" spans="1:11" ht="34.5" customHeight="1" x14ac:dyDescent="0.25">
      <c r="A178" s="26"/>
      <c r="B178" s="26"/>
      <c r="C178" s="26"/>
      <c r="D178" s="20" t="s">
        <v>13</v>
      </c>
      <c r="E178" s="14">
        <f t="shared" si="68"/>
        <v>348040.05</v>
      </c>
      <c r="F178" s="14"/>
      <c r="G178" s="14"/>
      <c r="H178" s="14">
        <v>348040.05</v>
      </c>
      <c r="I178" s="14"/>
      <c r="J178" s="14"/>
      <c r="K178" s="32"/>
    </row>
    <row r="179" spans="1:11" ht="24" customHeight="1" x14ac:dyDescent="0.25">
      <c r="A179" s="26"/>
      <c r="B179" s="26"/>
      <c r="C179" s="26"/>
      <c r="D179" s="23" t="s">
        <v>134</v>
      </c>
      <c r="E179" s="14"/>
      <c r="F179" s="14"/>
      <c r="G179" s="14"/>
      <c r="H179" s="14"/>
      <c r="I179" s="14"/>
      <c r="J179" s="14"/>
      <c r="K179" s="32"/>
    </row>
    <row r="180" spans="1:11" ht="15" customHeight="1" x14ac:dyDescent="0.25">
      <c r="A180" s="27"/>
      <c r="B180" s="27"/>
      <c r="C180" s="27"/>
      <c r="D180" s="20" t="s">
        <v>14</v>
      </c>
      <c r="E180" s="14">
        <f t="shared" si="68"/>
        <v>1972226.05</v>
      </c>
      <c r="F180" s="14">
        <f>SUM(F176:F178)</f>
        <v>0</v>
      </c>
      <c r="G180" s="14">
        <f t="shared" ref="G180:J180" si="69">SUM(G176:G178)</f>
        <v>0</v>
      </c>
      <c r="H180" s="14">
        <f t="shared" si="69"/>
        <v>1160133.05</v>
      </c>
      <c r="I180" s="14">
        <f t="shared" si="69"/>
        <v>812093</v>
      </c>
      <c r="J180" s="14">
        <f t="shared" si="69"/>
        <v>0</v>
      </c>
      <c r="K180" s="33"/>
    </row>
    <row r="181" spans="1:11" ht="36" customHeight="1" x14ac:dyDescent="0.25">
      <c r="A181" s="25" t="s">
        <v>119</v>
      </c>
      <c r="B181" s="25" t="s">
        <v>120</v>
      </c>
      <c r="C181" s="25" t="s">
        <v>129</v>
      </c>
      <c r="D181" s="20" t="s">
        <v>11</v>
      </c>
      <c r="E181" s="14">
        <f>SUM(F181:J181)</f>
        <v>200000</v>
      </c>
      <c r="F181" s="14"/>
      <c r="G181" s="14"/>
      <c r="H181" s="14">
        <v>200000</v>
      </c>
      <c r="I181" s="14"/>
      <c r="J181" s="14"/>
      <c r="K181" s="31"/>
    </row>
    <row r="182" spans="1:11" ht="36" customHeight="1" x14ac:dyDescent="0.25">
      <c r="A182" s="26"/>
      <c r="B182" s="26"/>
      <c r="C182" s="26"/>
      <c r="D182" s="20" t="s">
        <v>12</v>
      </c>
      <c r="E182" s="14">
        <f t="shared" ref="E182:E185" si="70">SUM(F182:J182)</f>
        <v>0</v>
      </c>
      <c r="F182" s="14"/>
      <c r="G182" s="14"/>
      <c r="H182" s="14"/>
      <c r="I182" s="14"/>
      <c r="J182" s="14"/>
      <c r="K182" s="32"/>
    </row>
    <row r="183" spans="1:11" ht="36" customHeight="1" x14ac:dyDescent="0.25">
      <c r="A183" s="26"/>
      <c r="B183" s="26"/>
      <c r="C183" s="26"/>
      <c r="D183" s="20" t="s">
        <v>13</v>
      </c>
      <c r="E183" s="14">
        <f t="shared" si="70"/>
        <v>0</v>
      </c>
      <c r="F183" s="14"/>
      <c r="G183" s="14"/>
      <c r="H183" s="14"/>
      <c r="I183" s="14"/>
      <c r="J183" s="14"/>
      <c r="K183" s="32"/>
    </row>
    <row r="184" spans="1:11" ht="22.5" customHeight="1" x14ac:dyDescent="0.25">
      <c r="A184" s="26"/>
      <c r="B184" s="26"/>
      <c r="C184" s="26"/>
      <c r="D184" s="23" t="s">
        <v>134</v>
      </c>
      <c r="E184" s="14"/>
      <c r="F184" s="14"/>
      <c r="G184" s="14"/>
      <c r="H184" s="14"/>
      <c r="I184" s="14"/>
      <c r="J184" s="14"/>
      <c r="K184" s="32"/>
    </row>
    <row r="185" spans="1:11" ht="15" customHeight="1" x14ac:dyDescent="0.25">
      <c r="A185" s="27"/>
      <c r="B185" s="27"/>
      <c r="C185" s="27"/>
      <c r="D185" s="20" t="s">
        <v>14</v>
      </c>
      <c r="E185" s="14">
        <f t="shared" si="70"/>
        <v>200000</v>
      </c>
      <c r="F185" s="14">
        <f>SUM(F181:F183)</f>
        <v>0</v>
      </c>
      <c r="G185" s="14">
        <f t="shared" ref="G185:J185" si="71">SUM(G181:G183)</f>
        <v>0</v>
      </c>
      <c r="H185" s="14">
        <f t="shared" si="71"/>
        <v>200000</v>
      </c>
      <c r="I185" s="14">
        <f t="shared" si="71"/>
        <v>0</v>
      </c>
      <c r="J185" s="14">
        <f t="shared" si="71"/>
        <v>0</v>
      </c>
      <c r="K185" s="33"/>
    </row>
    <row r="186" spans="1:11" ht="37.5" customHeight="1" x14ac:dyDescent="0.25">
      <c r="A186" s="25" t="s">
        <v>121</v>
      </c>
      <c r="B186" s="25" t="s">
        <v>122</v>
      </c>
      <c r="C186" s="25" t="s">
        <v>128</v>
      </c>
      <c r="D186" s="20" t="s">
        <v>11</v>
      </c>
      <c r="E186" s="14">
        <f>SUM(F186:J186)</f>
        <v>26144.959999999999</v>
      </c>
      <c r="F186" s="14"/>
      <c r="G186" s="14"/>
      <c r="H186" s="14"/>
      <c r="I186" s="14">
        <v>26144.959999999999</v>
      </c>
      <c r="J186" s="14"/>
      <c r="K186" s="31"/>
    </row>
    <row r="187" spans="1:11" ht="33.75" customHeight="1" x14ac:dyDescent="0.25">
      <c r="A187" s="26"/>
      <c r="B187" s="26"/>
      <c r="C187" s="26"/>
      <c r="D187" s="20" t="s">
        <v>12</v>
      </c>
      <c r="E187" s="14">
        <f t="shared" ref="E187:E190" si="72">SUM(F187:J187)</f>
        <v>0</v>
      </c>
      <c r="F187" s="14"/>
      <c r="G187" s="14"/>
      <c r="H187" s="14"/>
      <c r="I187" s="14"/>
      <c r="J187" s="14"/>
      <c r="K187" s="32"/>
    </row>
    <row r="188" spans="1:11" ht="33.75" customHeight="1" x14ac:dyDescent="0.25">
      <c r="A188" s="26"/>
      <c r="B188" s="26"/>
      <c r="C188" s="26"/>
      <c r="D188" s="20" t="s">
        <v>13</v>
      </c>
      <c r="E188" s="14">
        <f t="shared" si="72"/>
        <v>13704</v>
      </c>
      <c r="F188" s="14"/>
      <c r="G188" s="14"/>
      <c r="H188" s="14">
        <v>1204</v>
      </c>
      <c r="I188" s="14">
        <v>12500</v>
      </c>
      <c r="J188" s="14"/>
      <c r="K188" s="32"/>
    </row>
    <row r="189" spans="1:11" ht="25.5" customHeight="1" x14ac:dyDescent="0.25">
      <c r="A189" s="26"/>
      <c r="B189" s="26"/>
      <c r="C189" s="26"/>
      <c r="D189" s="23" t="s">
        <v>134</v>
      </c>
      <c r="E189" s="14"/>
      <c r="F189" s="14"/>
      <c r="G189" s="14"/>
      <c r="H189" s="14"/>
      <c r="I189" s="14"/>
      <c r="J189" s="14"/>
      <c r="K189" s="32"/>
    </row>
    <row r="190" spans="1:11" ht="15" customHeight="1" x14ac:dyDescent="0.25">
      <c r="A190" s="27"/>
      <c r="B190" s="27"/>
      <c r="C190" s="27"/>
      <c r="D190" s="20" t="s">
        <v>14</v>
      </c>
      <c r="E190" s="14">
        <f t="shared" si="72"/>
        <v>39848.959999999999</v>
      </c>
      <c r="F190" s="14">
        <f>SUM(F186:F188)</f>
        <v>0</v>
      </c>
      <c r="G190" s="14">
        <f t="shared" ref="G190:J190" si="73">SUM(G186:G188)</f>
        <v>0</v>
      </c>
      <c r="H190" s="14">
        <f t="shared" si="73"/>
        <v>1204</v>
      </c>
      <c r="I190" s="14">
        <f t="shared" si="73"/>
        <v>38644.959999999999</v>
      </c>
      <c r="J190" s="14">
        <f t="shared" si="73"/>
        <v>0</v>
      </c>
      <c r="K190" s="33"/>
    </row>
    <row r="191" spans="1:11" ht="34.5" customHeight="1" x14ac:dyDescent="0.25">
      <c r="A191" s="25" t="s">
        <v>124</v>
      </c>
      <c r="B191" s="25" t="s">
        <v>125</v>
      </c>
      <c r="C191" s="25" t="s">
        <v>130</v>
      </c>
      <c r="D191" s="21" t="s">
        <v>11</v>
      </c>
      <c r="E191" s="14">
        <f>SUM(F191:J192)</f>
        <v>1325885.3999999999</v>
      </c>
      <c r="F191" s="14"/>
      <c r="G191" s="14"/>
      <c r="H191" s="14">
        <v>662942.69999999995</v>
      </c>
      <c r="I191" s="14">
        <v>662942.69999999995</v>
      </c>
      <c r="J191" s="14"/>
      <c r="K191" s="31"/>
    </row>
    <row r="192" spans="1:11" ht="34.5" customHeight="1" x14ac:dyDescent="0.25">
      <c r="A192" s="26"/>
      <c r="B192" s="26"/>
      <c r="C192" s="26"/>
      <c r="D192" s="21" t="s">
        <v>12</v>
      </c>
      <c r="E192" s="14">
        <f>SUM(F192:J192)</f>
        <v>0</v>
      </c>
      <c r="F192" s="14"/>
      <c r="G192" s="14"/>
      <c r="H192" s="14"/>
      <c r="I192" s="14"/>
      <c r="J192" s="14"/>
      <c r="K192" s="32"/>
    </row>
    <row r="193" spans="1:11" ht="38.25" customHeight="1" x14ac:dyDescent="0.25">
      <c r="A193" s="26"/>
      <c r="B193" s="26"/>
      <c r="C193" s="26"/>
      <c r="D193" s="21" t="s">
        <v>13</v>
      </c>
      <c r="E193" s="14">
        <f>SUM(F193:J193)</f>
        <v>284118.3</v>
      </c>
      <c r="F193" s="14"/>
      <c r="G193" s="14"/>
      <c r="H193" s="14">
        <v>284118.3</v>
      </c>
      <c r="I193" s="14"/>
      <c r="J193" s="14"/>
      <c r="K193" s="32"/>
    </row>
    <row r="194" spans="1:11" ht="26.25" customHeight="1" x14ac:dyDescent="0.25">
      <c r="A194" s="26"/>
      <c r="B194" s="26"/>
      <c r="C194" s="26"/>
      <c r="D194" s="23" t="s">
        <v>134</v>
      </c>
      <c r="E194" s="14"/>
      <c r="F194" s="14"/>
      <c r="G194" s="14"/>
      <c r="H194" s="14"/>
      <c r="I194" s="14"/>
      <c r="J194" s="14"/>
      <c r="K194" s="32"/>
    </row>
    <row r="195" spans="1:11" ht="15" customHeight="1" x14ac:dyDescent="0.25">
      <c r="A195" s="27"/>
      <c r="B195" s="27"/>
      <c r="C195" s="27"/>
      <c r="D195" s="21" t="s">
        <v>14</v>
      </c>
      <c r="E195" s="14">
        <f>SUM(F195:J195)</f>
        <v>1610003.7</v>
      </c>
      <c r="F195" s="14">
        <f>SUM(F191:F193)</f>
        <v>0</v>
      </c>
      <c r="G195" s="14">
        <f t="shared" ref="G195:J195" si="74">SUM(G191:G193)</f>
        <v>0</v>
      </c>
      <c r="H195" s="14">
        <f t="shared" si="74"/>
        <v>947061</v>
      </c>
      <c r="I195" s="14">
        <f t="shared" si="74"/>
        <v>662942.69999999995</v>
      </c>
      <c r="J195" s="14">
        <f t="shared" si="74"/>
        <v>0</v>
      </c>
      <c r="K195" s="33"/>
    </row>
    <row r="196" spans="1:11" ht="34.5" customHeight="1" x14ac:dyDescent="0.25">
      <c r="A196" s="25" t="s">
        <v>132</v>
      </c>
      <c r="B196" s="25" t="s">
        <v>133</v>
      </c>
      <c r="C196" s="25"/>
      <c r="D196" s="22" t="s">
        <v>11</v>
      </c>
      <c r="E196" s="14">
        <f>SUM(F196:J196)</f>
        <v>0</v>
      </c>
      <c r="F196" s="14"/>
      <c r="G196" s="14"/>
      <c r="H196" s="14"/>
      <c r="I196" s="14"/>
      <c r="J196" s="14"/>
      <c r="K196" s="31"/>
    </row>
    <row r="197" spans="1:11" ht="33.75" customHeight="1" x14ac:dyDescent="0.25">
      <c r="A197" s="26"/>
      <c r="B197" s="26"/>
      <c r="C197" s="26"/>
      <c r="D197" s="22" t="s">
        <v>12</v>
      </c>
      <c r="E197" s="14">
        <f t="shared" ref="E197:E200" si="75">SUM(F197:J197)</f>
        <v>0</v>
      </c>
      <c r="F197" s="14"/>
      <c r="G197" s="14"/>
      <c r="H197" s="14"/>
      <c r="I197" s="14"/>
      <c r="J197" s="14"/>
      <c r="K197" s="32"/>
    </row>
    <row r="198" spans="1:11" ht="36" customHeight="1" x14ac:dyDescent="0.25">
      <c r="A198" s="26"/>
      <c r="B198" s="26"/>
      <c r="C198" s="26"/>
      <c r="D198" s="22" t="s">
        <v>13</v>
      </c>
      <c r="E198" s="14">
        <f t="shared" si="75"/>
        <v>100000</v>
      </c>
      <c r="F198" s="14"/>
      <c r="G198" s="14"/>
      <c r="H198" s="14"/>
      <c r="I198" s="14">
        <v>100000</v>
      </c>
      <c r="J198" s="14"/>
      <c r="K198" s="32"/>
    </row>
    <row r="199" spans="1:11" ht="24.75" customHeight="1" x14ac:dyDescent="0.25">
      <c r="A199" s="26"/>
      <c r="B199" s="26"/>
      <c r="C199" s="26"/>
      <c r="D199" s="23" t="s">
        <v>134</v>
      </c>
      <c r="E199" s="14"/>
      <c r="F199" s="14"/>
      <c r="G199" s="14"/>
      <c r="H199" s="14"/>
      <c r="I199" s="14"/>
      <c r="J199" s="14"/>
      <c r="K199" s="32"/>
    </row>
    <row r="200" spans="1:11" ht="15" customHeight="1" x14ac:dyDescent="0.25">
      <c r="A200" s="26"/>
      <c r="B200" s="26"/>
      <c r="C200" s="26"/>
      <c r="D200" s="22" t="s">
        <v>14</v>
      </c>
      <c r="E200" s="14">
        <f t="shared" si="75"/>
        <v>100000</v>
      </c>
      <c r="F200" s="14">
        <f>SUM(F196:F198)</f>
        <v>0</v>
      </c>
      <c r="G200" s="14">
        <f t="shared" ref="G200:J200" si="76">SUM(G196:G198)</f>
        <v>0</v>
      </c>
      <c r="H200" s="14">
        <f t="shared" si="76"/>
        <v>0</v>
      </c>
      <c r="I200" s="14">
        <f t="shared" si="76"/>
        <v>100000</v>
      </c>
      <c r="J200" s="14">
        <f t="shared" si="76"/>
        <v>0</v>
      </c>
      <c r="K200" s="32"/>
    </row>
    <row r="201" spans="1:11" ht="45.75" customHeight="1" x14ac:dyDescent="0.25">
      <c r="A201" s="24"/>
      <c r="B201" s="54" t="s">
        <v>41</v>
      </c>
      <c r="C201" s="48"/>
      <c r="D201" s="4" t="s">
        <v>11</v>
      </c>
      <c r="E201" s="8">
        <f>SUM(F201:J201)</f>
        <v>148630908.34</v>
      </c>
      <c r="F201" s="8">
        <f>F7+F12+F17+F22+F27+F32+F37+F42+F47+F52+F57+F62+F67+F72+F77+F82+F87+F92+F97+F102+F107+F112+F117+F122+F127+F132+F137+F142+F146+F151+F156+F161+F166</f>
        <v>22252178</v>
      </c>
      <c r="G201" s="8">
        <f>G7+G12+G17+G22+G27+G32+G37+G42+G47+G52+G57+G62+G67+G72+G77+G82+G87+G92+G97+G102+G107+G112+G117+G122+G127+G132+G137+G142+G146+G151+G156+G161+G166</f>
        <v>20822519.5</v>
      </c>
      <c r="H201" s="8">
        <f>H7+H12+H17+H22+H27+H32+H37+H42+H47+H52+H57+H62+H67+H72+H77+H82+H87+H92+H97+H102+H107+H112+H117+H122+H127+H132+H137+H146+H151+H156+H161+H166+H171+H176+H181+H186+H191+H142</f>
        <v>71770754.379999995</v>
      </c>
      <c r="I201" s="8">
        <f>I7+I12+I17+I22+I27+I32+I37+I42+I47+I52+I57+I62+I67+I72+I77+I82+I87+I92+I97+I102+I107+I112+I117+I122+I127+I132+I137+I146+I151+I156+I161+I166+I171+I176+I181+I186+I191+I142</f>
        <v>33785456.460000001</v>
      </c>
      <c r="J201" s="8">
        <f>J7+J12+J17+J22+J27+J32+J37+J42+J47+J52+J57+J62+J67+J72+J77+J82+J87+J92+J97+J102+J107+J112+J117+J122+J127+J132+J137+J142+J146+J151+J156+J161+J166</f>
        <v>0</v>
      </c>
      <c r="K201" s="53"/>
    </row>
    <row r="202" spans="1:11" ht="39" customHeight="1" x14ac:dyDescent="0.25">
      <c r="A202" s="24"/>
      <c r="B202" s="55"/>
      <c r="C202" s="48"/>
      <c r="D202" s="4" t="s">
        <v>12</v>
      </c>
      <c r="E202" s="8">
        <f t="shared" ref="E202:E205" si="77">SUM(F202:J202)</f>
        <v>137978184.55000001</v>
      </c>
      <c r="F202" s="8">
        <f>F8+F13+F18+F23+F28+F33+F38+F43+F48+F53+F58+F63+F68+F73+F78+F83+F88+F98+F103+F108+F113+F118+F123+F128+F133+F138+F147+F152+F157+F162+F167</f>
        <v>2742850</v>
      </c>
      <c r="G202" s="8">
        <f>G8+G13+G18+G23+G28+G33+G38+G43+G48+G53+G58+G63+G68+G73+G78+G83+G88+G98+G103+G108+G113+G118+G123+G128+G133+G138+G147+G152+G157+G162+G167</f>
        <v>12657475</v>
      </c>
      <c r="H202" s="8">
        <f>H8+H13+H18+H38+H43+H48+H53+H58+H63+H68+H73+H78+H83+H88+H93+H98+H103+H108+H113+H118+H123+H128+H138+H143+H147+H152+H157+H162+H167+H172+H177+H182+H187</f>
        <v>119616000</v>
      </c>
      <c r="I202" s="8">
        <f>I8+I13+I18+I38+I43+I48+I53+I58+I63+I68+I73+I78+I83+I88+I93+I98+I103+I108+I113+I118+I123+I128+I138+I143+I147+I152+I157+I162+I167+I172+I177+I182+I187</f>
        <v>2961859.55</v>
      </c>
      <c r="J202" s="8">
        <f>J8+J13+J18+J23+J28+J33+J38+J43+J48+J53+J58+J63+J68+J73+J78+J83+J88+J98+J103+J108+J113+J118+J123+J128+J133+J138+J147+J152+J157+J162+J167</f>
        <v>0</v>
      </c>
      <c r="K202" s="53"/>
    </row>
    <row r="203" spans="1:11" ht="33.75" customHeight="1" x14ac:dyDescent="0.25">
      <c r="A203" s="24"/>
      <c r="B203" s="55"/>
      <c r="C203" s="48"/>
      <c r="D203" s="4" t="s">
        <v>13</v>
      </c>
      <c r="E203" s="8">
        <f t="shared" si="77"/>
        <v>132012179.16999999</v>
      </c>
      <c r="F203" s="8">
        <f>F9+F14+F19+F24+F34+F39+F44+F49+F54+F59+F64+F69+F74+F79+F84+F89+F99+F104+F109+F114+F119+F124+F134+F144+F148+F153+F158+F163+F168+E29+F178</f>
        <v>26086072</v>
      </c>
      <c r="G203" s="8">
        <f>G9+G14+G19+G24+G34+G39+G44+G49+G54+G59+G64+G69+G74+G79+G84+G89+G99+G104+G109+G114+G119+G124+G134+G144+G148+G153+G158+G163+G168+G139</f>
        <v>24667632.199999999</v>
      </c>
      <c r="H203" s="8">
        <f>H9+H14+H19+H24+H29+H34+H39+H44+H49+H54+H59+H69+H74+H79+H84+H89+H99+H104+H109+H114+H119+H129+H139+H144+H148+H153+H158+H163+H168+H173+H178+H183+H188+H193+H198</f>
        <v>40615921.809999995</v>
      </c>
      <c r="I203" s="8">
        <f>I9+I14+I19+I24+I29+I34+I39+I44+I49+I54+I59+I69+I74+I79+I84+I89+I99+I104+I109+I114+I119+I129+I139+I144+I148+I153+I158+I163+I168+I173+I178+I183+I188+I193+I198</f>
        <v>40642553.160000004</v>
      </c>
      <c r="J203" s="8">
        <f>J9+J14+J19+J24+J34+J39+J44+J49+J54+J59+J64+J69+J74+J79+J84+J89+J99+J104+J109+J114+J119+J124+J134+J144+J148+J153+J158+J163+J168</f>
        <v>0</v>
      </c>
      <c r="K203" s="53"/>
    </row>
    <row r="204" spans="1:11" ht="22.5" customHeight="1" x14ac:dyDescent="0.25">
      <c r="A204" s="24"/>
      <c r="B204" s="55"/>
      <c r="C204" s="48"/>
      <c r="D204" s="23" t="s">
        <v>134</v>
      </c>
      <c r="E204" s="8"/>
      <c r="F204" s="8"/>
      <c r="G204" s="8"/>
      <c r="H204" s="8"/>
      <c r="I204" s="8"/>
      <c r="J204" s="8"/>
      <c r="K204" s="53"/>
    </row>
    <row r="205" spans="1:11" s="1" customFormat="1" ht="46.5" customHeight="1" x14ac:dyDescent="0.25">
      <c r="A205" s="24"/>
      <c r="B205" s="56"/>
      <c r="C205" s="48"/>
      <c r="D205" s="5" t="s">
        <v>40</v>
      </c>
      <c r="E205" s="8">
        <f t="shared" si="77"/>
        <v>418621272.06</v>
      </c>
      <c r="F205" s="8">
        <f>SUM(F201:F203)</f>
        <v>51081100</v>
      </c>
      <c r="G205" s="8">
        <f t="shared" ref="G205:J205" si="78">SUM(G201:G203)</f>
        <v>58147626.700000003</v>
      </c>
      <c r="H205" s="8">
        <f t="shared" si="78"/>
        <v>232002676.19</v>
      </c>
      <c r="I205" s="8">
        <f t="shared" si="78"/>
        <v>77389869.170000002</v>
      </c>
      <c r="J205" s="8">
        <f t="shared" si="78"/>
        <v>0</v>
      </c>
      <c r="K205" s="53"/>
    </row>
  </sheetData>
  <mergeCells count="169">
    <mergeCell ref="K181:K185"/>
    <mergeCell ref="A186:A190"/>
    <mergeCell ref="B127:B131"/>
    <mergeCell ref="K92:K96"/>
    <mergeCell ref="A191:A195"/>
    <mergeCell ref="B191:B195"/>
    <mergeCell ref="C191:C195"/>
    <mergeCell ref="A117:A121"/>
    <mergeCell ref="K166:K170"/>
    <mergeCell ref="C146:C150"/>
    <mergeCell ref="A156:A160"/>
    <mergeCell ref="B156:B160"/>
    <mergeCell ref="C156:C160"/>
    <mergeCell ref="B137:B141"/>
    <mergeCell ref="A137:A141"/>
    <mergeCell ref="A171:A175"/>
    <mergeCell ref="B171:B175"/>
    <mergeCell ref="C171:C175"/>
    <mergeCell ref="K171:K175"/>
    <mergeCell ref="C137:C141"/>
    <mergeCell ref="K137:K141"/>
    <mergeCell ref="B161:B165"/>
    <mergeCell ref="K156:K160"/>
    <mergeCell ref="K161:K165"/>
    <mergeCell ref="C181:C185"/>
    <mergeCell ref="K176:K180"/>
    <mergeCell ref="A201:A205"/>
    <mergeCell ref="B151:B155"/>
    <mergeCell ref="C151:C155"/>
    <mergeCell ref="K151:K155"/>
    <mergeCell ref="B47:B51"/>
    <mergeCell ref="B87:B91"/>
    <mergeCell ref="C87:C91"/>
    <mergeCell ref="A97:A101"/>
    <mergeCell ref="C102:C106"/>
    <mergeCell ref="B97:B101"/>
    <mergeCell ref="C97:C101"/>
    <mergeCell ref="A87:A91"/>
    <mergeCell ref="C107:C111"/>
    <mergeCell ref="A107:A111"/>
    <mergeCell ref="B107:B111"/>
    <mergeCell ref="K107:K111"/>
    <mergeCell ref="A92:A96"/>
    <mergeCell ref="B92:B96"/>
    <mergeCell ref="C92:C96"/>
    <mergeCell ref="K62:K66"/>
    <mergeCell ref="K102:K106"/>
    <mergeCell ref="A102:A106"/>
    <mergeCell ref="B102:B106"/>
    <mergeCell ref="B146:B150"/>
    <mergeCell ref="C201:C205"/>
    <mergeCell ref="K201:K205"/>
    <mergeCell ref="A132:A136"/>
    <mergeCell ref="B132:B136"/>
    <mergeCell ref="C132:C136"/>
    <mergeCell ref="A166:A170"/>
    <mergeCell ref="B166:B170"/>
    <mergeCell ref="C166:C170"/>
    <mergeCell ref="A161:A165"/>
    <mergeCell ref="C161:C165"/>
    <mergeCell ref="K146:K150"/>
    <mergeCell ref="A142:A145"/>
    <mergeCell ref="B142:B145"/>
    <mergeCell ref="C142:C145"/>
    <mergeCell ref="K142:K145"/>
    <mergeCell ref="A151:A155"/>
    <mergeCell ref="K132:K136"/>
    <mergeCell ref="B201:B205"/>
    <mergeCell ref="A146:A150"/>
    <mergeCell ref="A176:A180"/>
    <mergeCell ref="B176:B180"/>
    <mergeCell ref="C176:C180"/>
    <mergeCell ref="A181:A185"/>
    <mergeCell ref="B181:B185"/>
    <mergeCell ref="K22:K26"/>
    <mergeCell ref="B17:B21"/>
    <mergeCell ref="C17:C21"/>
    <mergeCell ref="A17:A21"/>
    <mergeCell ref="K57:K61"/>
    <mergeCell ref="A62:A66"/>
    <mergeCell ref="B62:B66"/>
    <mergeCell ref="C62:C66"/>
    <mergeCell ref="K52:K56"/>
    <mergeCell ref="K37:K41"/>
    <mergeCell ref="B27:B31"/>
    <mergeCell ref="C27:C31"/>
    <mergeCell ref="K27:K31"/>
    <mergeCell ref="K32:K36"/>
    <mergeCell ref="K67:K71"/>
    <mergeCell ref="A82:A86"/>
    <mergeCell ref="B82:B86"/>
    <mergeCell ref="A72:A76"/>
    <mergeCell ref="B72:B76"/>
    <mergeCell ref="C72:C76"/>
    <mergeCell ref="C82:C86"/>
    <mergeCell ref="A32:A36"/>
    <mergeCell ref="C4:C5"/>
    <mergeCell ref="D4:D5"/>
    <mergeCell ref="B7:B11"/>
    <mergeCell ref="C7:C11"/>
    <mergeCell ref="K7:K11"/>
    <mergeCell ref="A12:A16"/>
    <mergeCell ref="B12:B16"/>
    <mergeCell ref="C12:C16"/>
    <mergeCell ref="A7:A11"/>
    <mergeCell ref="A1:K1"/>
    <mergeCell ref="A2:K2"/>
    <mergeCell ref="A3:K3"/>
    <mergeCell ref="K12:K16"/>
    <mergeCell ref="E4:J4"/>
    <mergeCell ref="A4:A5"/>
    <mergeCell ref="B4:B5"/>
    <mergeCell ref="C77:C81"/>
    <mergeCell ref="A22:A26"/>
    <mergeCell ref="B22:B26"/>
    <mergeCell ref="C22:C26"/>
    <mergeCell ref="A67:A71"/>
    <mergeCell ref="B67:B71"/>
    <mergeCell ref="C67:C71"/>
    <mergeCell ref="B37:B41"/>
    <mergeCell ref="A37:A41"/>
    <mergeCell ref="A57:A61"/>
    <mergeCell ref="B57:B61"/>
    <mergeCell ref="C57:C61"/>
    <mergeCell ref="A77:A81"/>
    <mergeCell ref="B77:B81"/>
    <mergeCell ref="K4:K5"/>
    <mergeCell ref="K17:K21"/>
    <mergeCell ref="A27:A31"/>
    <mergeCell ref="K82:K86"/>
    <mergeCell ref="B32:B36"/>
    <mergeCell ref="C32:C36"/>
    <mergeCell ref="C47:C51"/>
    <mergeCell ref="K47:K51"/>
    <mergeCell ref="A52:A56"/>
    <mergeCell ref="B52:B56"/>
    <mergeCell ref="K72:K76"/>
    <mergeCell ref="K77:K81"/>
    <mergeCell ref="C52:C56"/>
    <mergeCell ref="A42:A46"/>
    <mergeCell ref="B42:B46"/>
    <mergeCell ref="C42:C46"/>
    <mergeCell ref="K42:K46"/>
    <mergeCell ref="C37:C41"/>
    <mergeCell ref="A47:A51"/>
    <mergeCell ref="K87:K91"/>
    <mergeCell ref="K97:K101"/>
    <mergeCell ref="A112:A116"/>
    <mergeCell ref="B112:B116"/>
    <mergeCell ref="C112:C116"/>
    <mergeCell ref="K112:K116"/>
    <mergeCell ref="A122:A126"/>
    <mergeCell ref="K191:K195"/>
    <mergeCell ref="A196:A200"/>
    <mergeCell ref="B196:B200"/>
    <mergeCell ref="C196:C200"/>
    <mergeCell ref="K196:K200"/>
    <mergeCell ref="B186:B190"/>
    <mergeCell ref="C186:C190"/>
    <mergeCell ref="K186:K190"/>
    <mergeCell ref="C127:C131"/>
    <mergeCell ref="K127:K131"/>
    <mergeCell ref="C122:C126"/>
    <mergeCell ref="B122:B126"/>
    <mergeCell ref="K122:K126"/>
    <mergeCell ref="B117:B121"/>
    <mergeCell ref="K117:K121"/>
    <mergeCell ref="C117:C121"/>
    <mergeCell ref="A127:A131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1" max="16383" man="1"/>
    <brk id="31" max="9" man="1"/>
    <brk id="76" max="16383" man="1"/>
    <brk id="86" max="16383" man="1"/>
    <brk id="10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2016-05-24T07:50:50Z</dcterms:modified>
</cp:coreProperties>
</file>