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Лист1!$A$1:$K$205</definedName>
  </definedNames>
  <calcPr calcId="125725"/>
</workbook>
</file>

<file path=xl/calcChain.xml><?xml version="1.0" encoding="utf-8"?>
<calcChain xmlns="http://schemas.openxmlformats.org/spreadsheetml/2006/main">
  <c r="J202" i="1"/>
  <c r="J203"/>
  <c r="F203" l="1"/>
  <c r="F180" l="1"/>
  <c r="E180" s="1"/>
  <c r="G180"/>
  <c r="H180"/>
  <c r="I180"/>
  <c r="J180"/>
  <c r="H91" l="1"/>
  <c r="I203" l="1"/>
  <c r="H203"/>
  <c r="I202"/>
  <c r="I201"/>
  <c r="I205" l="1"/>
  <c r="G200"/>
  <c r="H200"/>
  <c r="I200"/>
  <c r="J200"/>
  <c r="F200"/>
  <c r="E197"/>
  <c r="E198"/>
  <c r="E196"/>
  <c r="E192"/>
  <c r="E193"/>
  <c r="G195"/>
  <c r="H195"/>
  <c r="I195"/>
  <c r="J195"/>
  <c r="F195"/>
  <c r="E191"/>
  <c r="H201"/>
  <c r="E195" l="1"/>
  <c r="E200"/>
  <c r="H202"/>
  <c r="G190" l="1"/>
  <c r="H190"/>
  <c r="I190"/>
  <c r="J190"/>
  <c r="F190"/>
  <c r="E187"/>
  <c r="E188"/>
  <c r="E186"/>
  <c r="G185"/>
  <c r="H185"/>
  <c r="I185"/>
  <c r="J185"/>
  <c r="F185"/>
  <c r="E182"/>
  <c r="E183"/>
  <c r="E181"/>
  <c r="G203"/>
  <c r="E177"/>
  <c r="E178"/>
  <c r="E176"/>
  <c r="E190" l="1"/>
  <c r="E185"/>
  <c r="E172"/>
  <c r="E173"/>
  <c r="E171"/>
  <c r="G175"/>
  <c r="H175"/>
  <c r="I175"/>
  <c r="J175"/>
  <c r="F175"/>
  <c r="E175" l="1"/>
  <c r="G71"/>
  <c r="H71"/>
  <c r="I71"/>
  <c r="J71"/>
  <c r="F71"/>
  <c r="E68"/>
  <c r="E69"/>
  <c r="E67"/>
  <c r="H205"/>
  <c r="G202"/>
  <c r="F202"/>
  <c r="G201"/>
  <c r="J201"/>
  <c r="F201"/>
  <c r="G170"/>
  <c r="H170"/>
  <c r="I170"/>
  <c r="J170"/>
  <c r="F170"/>
  <c r="E167"/>
  <c r="E168"/>
  <c r="E166"/>
  <c r="G165"/>
  <c r="H165"/>
  <c r="I165"/>
  <c r="J165"/>
  <c r="F165"/>
  <c r="E162"/>
  <c r="E163"/>
  <c r="E161"/>
  <c r="G160"/>
  <c r="H160"/>
  <c r="I160"/>
  <c r="J160"/>
  <c r="F160"/>
  <c r="E157"/>
  <c r="E158"/>
  <c r="E156"/>
  <c r="G155"/>
  <c r="H155"/>
  <c r="I155"/>
  <c r="J155"/>
  <c r="F155"/>
  <c r="E152"/>
  <c r="E153"/>
  <c r="E151"/>
  <c r="G150"/>
  <c r="H150"/>
  <c r="I150"/>
  <c r="J150"/>
  <c r="F150"/>
  <c r="E147"/>
  <c r="E148"/>
  <c r="E146"/>
  <c r="G145"/>
  <c r="H145"/>
  <c r="I145"/>
  <c r="J145"/>
  <c r="F145"/>
  <c r="E143"/>
  <c r="E144"/>
  <c r="E142"/>
  <c r="G141"/>
  <c r="H141"/>
  <c r="I141"/>
  <c r="J141"/>
  <c r="F141"/>
  <c r="E138"/>
  <c r="E139"/>
  <c r="E137"/>
  <c r="G136"/>
  <c r="H136"/>
  <c r="I136"/>
  <c r="J136"/>
  <c r="F136"/>
  <c r="E133"/>
  <c r="E134"/>
  <c r="E132"/>
  <c r="G131"/>
  <c r="H131"/>
  <c r="I131"/>
  <c r="J131"/>
  <c r="F131"/>
  <c r="E128"/>
  <c r="E129"/>
  <c r="E127"/>
  <c r="G126"/>
  <c r="H126"/>
  <c r="I126"/>
  <c r="J126"/>
  <c r="F126"/>
  <c r="E123"/>
  <c r="E124"/>
  <c r="E122"/>
  <c r="G121"/>
  <c r="H121"/>
  <c r="I121"/>
  <c r="J121"/>
  <c r="F121"/>
  <c r="E118"/>
  <c r="E119"/>
  <c r="E117"/>
  <c r="G116"/>
  <c r="H116"/>
  <c r="I116"/>
  <c r="J116"/>
  <c r="F116"/>
  <c r="E113"/>
  <c r="E114"/>
  <c r="E112"/>
  <c r="G111"/>
  <c r="H111"/>
  <c r="I111"/>
  <c r="J111"/>
  <c r="F111"/>
  <c r="E108"/>
  <c r="E109"/>
  <c r="E107"/>
  <c r="G106"/>
  <c r="H106"/>
  <c r="I106"/>
  <c r="J106"/>
  <c r="F106"/>
  <c r="E103"/>
  <c r="E104"/>
  <c r="E102"/>
  <c r="G101"/>
  <c r="H101"/>
  <c r="I101"/>
  <c r="J101"/>
  <c r="F101"/>
  <c r="E98"/>
  <c r="E99"/>
  <c r="E97"/>
  <c r="G96"/>
  <c r="H96"/>
  <c r="I96"/>
  <c r="J96"/>
  <c r="F96"/>
  <c r="E93"/>
  <c r="E94"/>
  <c r="E92"/>
  <c r="G91"/>
  <c r="I91"/>
  <c r="J91"/>
  <c r="F91"/>
  <c r="E88"/>
  <c r="E89"/>
  <c r="E87"/>
  <c r="G86"/>
  <c r="H86"/>
  <c r="I86"/>
  <c r="J86"/>
  <c r="F86"/>
  <c r="E83"/>
  <c r="E84"/>
  <c r="E82"/>
  <c r="G81"/>
  <c r="H81"/>
  <c r="I81"/>
  <c r="J81"/>
  <c r="F81"/>
  <c r="E78"/>
  <c r="E79"/>
  <c r="E77"/>
  <c r="G76"/>
  <c r="H76"/>
  <c r="I76"/>
  <c r="J76"/>
  <c r="F76"/>
  <c r="E73"/>
  <c r="E74"/>
  <c r="E72"/>
  <c r="G66"/>
  <c r="H66"/>
  <c r="I66"/>
  <c r="J66"/>
  <c r="F66"/>
  <c r="E63"/>
  <c r="E64"/>
  <c r="E62"/>
  <c r="G61"/>
  <c r="H61"/>
  <c r="I61"/>
  <c r="J61"/>
  <c r="F61"/>
  <c r="E58"/>
  <c r="E59"/>
  <c r="E57"/>
  <c r="G56"/>
  <c r="H56"/>
  <c r="I56"/>
  <c r="J56"/>
  <c r="F56"/>
  <c r="E53"/>
  <c r="E54"/>
  <c r="E52"/>
  <c r="G51"/>
  <c r="H51"/>
  <c r="I51"/>
  <c r="J51"/>
  <c r="F51"/>
  <c r="E48"/>
  <c r="E49"/>
  <c r="E47"/>
  <c r="G46"/>
  <c r="H46"/>
  <c r="I46"/>
  <c r="J46"/>
  <c r="F46"/>
  <c r="E43"/>
  <c r="E44"/>
  <c r="E42"/>
  <c r="G41"/>
  <c r="H41"/>
  <c r="I41"/>
  <c r="J41"/>
  <c r="F41"/>
  <c r="E38"/>
  <c r="E39"/>
  <c r="E37"/>
  <c r="E33"/>
  <c r="E34"/>
  <c r="E32"/>
  <c r="G36"/>
  <c r="H36"/>
  <c r="I36"/>
  <c r="J36"/>
  <c r="F36"/>
  <c r="E28"/>
  <c r="E29"/>
  <c r="E27"/>
  <c r="G31"/>
  <c r="H31"/>
  <c r="I31"/>
  <c r="J31"/>
  <c r="F31"/>
  <c r="E23"/>
  <c r="E24"/>
  <c r="E22"/>
  <c r="G26"/>
  <c r="H26"/>
  <c r="I26"/>
  <c r="J26"/>
  <c r="F26"/>
  <c r="E18"/>
  <c r="E19"/>
  <c r="E17"/>
  <c r="G21"/>
  <c r="H21"/>
  <c r="I21"/>
  <c r="J21"/>
  <c r="F21"/>
  <c r="E202" l="1"/>
  <c r="E31"/>
  <c r="E36"/>
  <c r="E46"/>
  <c r="E26"/>
  <c r="E121"/>
  <c r="E170"/>
  <c r="E86"/>
  <c r="E201"/>
  <c r="E150"/>
  <c r="J205"/>
  <c r="F205"/>
  <c r="E91"/>
  <c r="E71"/>
  <c r="G205"/>
  <c r="E21"/>
  <c r="E165"/>
  <c r="E160"/>
  <c r="E155"/>
  <c r="E145"/>
  <c r="E141"/>
  <c r="E136"/>
  <c r="E131"/>
  <c r="E126"/>
  <c r="E116"/>
  <c r="E111"/>
  <c r="E106"/>
  <c r="E101"/>
  <c r="E96"/>
  <c r="E81"/>
  <c r="E76"/>
  <c r="E61"/>
  <c r="E66"/>
  <c r="E56"/>
  <c r="E51"/>
  <c r="E41"/>
  <c r="G16"/>
  <c r="H16"/>
  <c r="I16"/>
  <c r="J16"/>
  <c r="F16"/>
  <c r="E13"/>
  <c r="E14"/>
  <c r="E12"/>
  <c r="E8"/>
  <c r="E9"/>
  <c r="E7"/>
  <c r="G11"/>
  <c r="H11"/>
  <c r="I11"/>
  <c r="J11"/>
  <c r="F11"/>
  <c r="E203" l="1"/>
  <c r="E205"/>
  <c r="E11"/>
  <c r="E16"/>
</calcChain>
</file>

<file path=xl/sharedStrings.xml><?xml version="1.0" encoding="utf-8"?>
<sst xmlns="http://schemas.openxmlformats.org/spreadsheetml/2006/main" count="336" uniqueCount="136">
  <si>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</si>
  <si>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</si>
  <si>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</si>
  <si>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</si>
  <si>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</si>
  <si>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</si>
  <si>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</si>
  <si>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</si>
  <si>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</si>
  <si>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</si>
  <si>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</si>
  <si>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</si>
  <si>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</si>
  <si>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</si>
  <si>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</si>
  <si>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</si>
  <si>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</si>
  <si>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</si>
  <si>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</si>
  <si>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</si>
  <si>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</si>
  <si>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</si>
  <si>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</si>
  <si>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</si>
  <si>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</si>
  <si>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</si>
  <si>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</si>
  <si>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</si>
  <si>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</si>
  <si>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</si>
  <si>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</si>
  <si>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</si>
  <si>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</si>
  <si>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</si>
  <si>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</si>
  <si>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</si>
  <si>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</si>
  <si>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</si>
  <si>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</si>
  <si>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</si>
  <si>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</si>
  <si>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</si>
  <si>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</si>
  <si>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</si>
  <si>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</si>
  <si>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</si>
  <si>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</si>
  <si>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</si>
  <si>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</si>
  <si>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</si>
  <si>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</si>
  <si>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</si>
  <si>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</si>
  <si>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</si>
  <si>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</si>
  <si>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</si>
  <si>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</si>
  <si>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</si>
  <si>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</si>
  <si>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</si>
  <si>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</si>
  <si>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</si>
  <si>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</si>
  <si>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</si>
  <si>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</si>
  <si>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</si>
  <si>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</si>
  <si>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</si>
  <si>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</si>
  <si>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</si>
  <si>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</si>
  <si>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</si>
  <si>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</si>
  <si>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</si>
  <si>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</si>
  <si>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</si>
  <si>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</si>
  <si>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</si>
  <si>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</si>
  <si>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</si>
  <si>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</si>
  <si>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</si>
  <si>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</si>
  <si>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</si>
  <si>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</si>
  <si>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</si>
  <si>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</si>
  <si>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</si>
  <si>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</si>
  <si>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</si>
  <si>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</si>
  <si>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</si>
  <si>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</si>
  <si>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</si>
  <si>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</si>
  <si>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</si>
  <si>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</si>
  <si>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</si>
  <si>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</si>
  <si>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</si>
  <si>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</si>
  <si>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</si>
  <si>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</si>
  <si>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</si>
  <si>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</si>
  <si>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</si>
  <si>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</si>
  <si>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</si>
  <si>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</si>
  <si>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</si>
  <si>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</si>
  <si>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</si>
  <si>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</si>
  <si>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</si>
  <si>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</si>
  <si>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</si>
  <si>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</si>
  <si>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</si>
  <si>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</si>
  <si>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</si>
  <si>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</si>
  <si>
    <t>Комитет по управлению муниципальным имуществом, 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</si>
  <si>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Отдел жилищного хозяйства и охраны окружающей среды, сектор по охране окружающей среды, отдел архитектуры и градостроительства, отдел архитектуры и жилищно-коммунального хозяйства,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</si>
  <si>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жилищно-коммунального хозяйства администрации Трубчевского муниципального района </t>
  </si>
  <si>
    <t xml:space="preserve">Отдел архитектуры и градостроительства, отдел архитектуры и жилищно-коммунального хозяйства, комитет по управлению муниципальным имуществом, отдел по управлению муниципальным имуществом, отдел экономики администрации Трубчевского муниципального района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</si>
  <si>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хозяйства, отдел экономики администрации Трубчевского муниципального района</t>
  </si>
  <si>
    <t>Отдел по делам семьи, охране материнства и детства, демографии, комитет по управлению муниципальным имуществом,отдел по управлению муниципальным имуществом, 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</si>
  <si>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среды, отдел архитектуры и жилищно-коммунального хозяйства администрации Трубчевского муниципального района</t>
  </si>
  <si>
    <t>Комитет по управлению муниципальным имуществом, отдел по управлению муниципальным имуществом администрации Трубчевского муниципального района</t>
  </si>
  <si>
    <t xml:space="preserve">Отдел архитектуры и градостроительства, отдел архитектуры и жилищно-коммунального хозяйства,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</si>
  <si>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жилищно-коммунального хозяйства администрации Трубчевского муниципального района</t>
  </si>
  <si>
    <t xml:space="preserve">Отдел жилищно-коммунального хозяйства и охраны окружающей среды, отдел архитектуры и жилищно-коммунального хозяйства отдел экономики  администрации Трубчевского муниципального района </t>
  </si>
  <si>
    <t>Отдел жилищно-коммунального хозяйства и охраны окружающей среды, отдел архитектуры и жилищно-коммунального хозяйства администрации Трубчевского муниципального района, ГКУ Брянской области "Трубчевское районное управление с/х" (по согласованию)</t>
  </si>
  <si>
    <t>Отдел экономики, отдел учета и отчетности, сектор по моб.работе, СД, ГО и ЧС, сектор по моб.работе и СД  администрации Трубчевского муниципального района</t>
  </si>
  <si>
    <t>Отдел жилищно-коммунального хозяйства и охраны окружающей среды, отдел архитектуры и жилищно-коммунального хозяйства, отдел экономики, отдел учета и отчетности  администрации Трубчевского муниципального района</t>
  </si>
  <si>
    <t>Отдел архитектуры и жилищно-коммунального хозяйства, отдел экономики, отдел учета и отчетности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</si>
</sst>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5"/>
  <sheetViews>
    <sheetView tabSelected="1" view="pageBreakPreview" topLeftCell="A192" zoomScaleNormal="100" zoomScaleSheetLayoutView="100" workbookViewId="0">
      <selection activeCell="F198" sqref="F198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2.85546875" customWidth="1"/>
    <col min="10" max="10" width="10.5703125" customWidth="1"/>
    <col min="11" max="11" width="17.5703125" customWidth="1"/>
  </cols>
  <sheetData>
    <row r="1" spans="1:11">
      <c r="A1" s="42" t="s">
        <v>72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>
      <c r="A2" s="42" t="s">
        <v>42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>
      <c r="A3" s="43" t="s">
        <v>73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6.5" customHeight="1">
      <c r="A4" s="48" t="s">
        <v>0</v>
      </c>
      <c r="B4" s="48" t="s">
        <v>1</v>
      </c>
      <c r="C4" s="48" t="s">
        <v>2</v>
      </c>
      <c r="D4" s="48" t="s">
        <v>3</v>
      </c>
      <c r="E4" s="45" t="s">
        <v>4</v>
      </c>
      <c r="F4" s="46"/>
      <c r="G4" s="46"/>
      <c r="H4" s="46"/>
      <c r="I4" s="46"/>
      <c r="J4" s="47"/>
      <c r="K4" s="48" t="s">
        <v>5</v>
      </c>
    </row>
    <row r="5" spans="1:11" ht="23.25" customHeight="1">
      <c r="A5" s="48"/>
      <c r="B5" s="48"/>
      <c r="C5" s="48"/>
      <c r="D5" s="48"/>
      <c r="E5" s="2" t="s">
        <v>6</v>
      </c>
      <c r="F5" s="17" t="s">
        <v>74</v>
      </c>
      <c r="G5" s="17" t="s">
        <v>75</v>
      </c>
      <c r="H5" s="2" t="s">
        <v>7</v>
      </c>
      <c r="I5" s="2" t="s">
        <v>8</v>
      </c>
      <c r="J5" s="2" t="s">
        <v>49</v>
      </c>
      <c r="K5" s="48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5" t="s">
        <v>9</v>
      </c>
      <c r="B7" s="36" t="s">
        <v>10</v>
      </c>
      <c r="C7" s="24" t="s">
        <v>47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24"/>
    </row>
    <row r="8" spans="1:11" ht="37.5" customHeight="1">
      <c r="A8" s="26"/>
      <c r="B8" s="36"/>
      <c r="C8" s="24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24"/>
    </row>
    <row r="9" spans="1:11" ht="33.75" customHeight="1">
      <c r="A9" s="26"/>
      <c r="B9" s="36"/>
      <c r="C9" s="24"/>
      <c r="D9" s="4" t="s">
        <v>13</v>
      </c>
      <c r="E9" s="14">
        <f t="shared" si="0"/>
        <v>101570972.52</v>
      </c>
      <c r="F9" s="14">
        <v>17574817.960000001</v>
      </c>
      <c r="G9" s="14">
        <v>16864330.199999999</v>
      </c>
      <c r="H9" s="7">
        <v>21179221.120000001</v>
      </c>
      <c r="I9" s="9">
        <v>22952554.239999998</v>
      </c>
      <c r="J9" s="7">
        <v>23000049</v>
      </c>
      <c r="K9" s="24"/>
    </row>
    <row r="10" spans="1:11" ht="23.25" customHeight="1">
      <c r="A10" s="26"/>
      <c r="B10" s="36"/>
      <c r="C10" s="24"/>
      <c r="D10" s="23" t="s">
        <v>120</v>
      </c>
      <c r="E10" s="14"/>
      <c r="F10" s="14"/>
      <c r="G10" s="14"/>
      <c r="H10" s="14"/>
      <c r="I10" s="14"/>
      <c r="J10" s="14"/>
      <c r="K10" s="24"/>
    </row>
    <row r="11" spans="1:11" ht="24" customHeight="1">
      <c r="A11" s="27"/>
      <c r="B11" s="36"/>
      <c r="C11" s="24"/>
      <c r="D11" s="4" t="s">
        <v>14</v>
      </c>
      <c r="E11" s="14">
        <f t="shared" si="0"/>
        <v>101570972.52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22952554.239999998</v>
      </c>
      <c r="J11" s="14">
        <f t="shared" si="1"/>
        <v>23000049</v>
      </c>
      <c r="K11" s="24"/>
    </row>
    <row r="12" spans="1:11" ht="35.25" customHeight="1">
      <c r="A12" s="25" t="s">
        <v>65</v>
      </c>
      <c r="B12" s="36" t="s">
        <v>15</v>
      </c>
      <c r="C12" s="24" t="s">
        <v>121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4" t="s">
        <v>70</v>
      </c>
    </row>
    <row r="13" spans="1:11" ht="36.75" customHeight="1">
      <c r="A13" s="26"/>
      <c r="B13" s="36"/>
      <c r="C13" s="24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0"/>
    </row>
    <row r="14" spans="1:11" ht="34.5" customHeight="1">
      <c r="A14" s="26"/>
      <c r="B14" s="36"/>
      <c r="C14" s="24"/>
      <c r="D14" s="4" t="s">
        <v>13</v>
      </c>
      <c r="E14" s="14">
        <f t="shared" si="2"/>
        <v>2610105.2400000002</v>
      </c>
      <c r="F14" s="14">
        <v>440468.24</v>
      </c>
      <c r="G14" s="14">
        <v>358257</v>
      </c>
      <c r="H14" s="7">
        <v>335380</v>
      </c>
      <c r="I14" s="7">
        <v>326000</v>
      </c>
      <c r="J14" s="7">
        <v>1150000</v>
      </c>
      <c r="K14" s="40"/>
    </row>
    <row r="15" spans="1:11" ht="27" customHeight="1">
      <c r="A15" s="26"/>
      <c r="B15" s="36"/>
      <c r="C15" s="24"/>
      <c r="D15" s="23" t="s">
        <v>120</v>
      </c>
      <c r="E15" s="14"/>
      <c r="F15" s="14"/>
      <c r="G15" s="14"/>
      <c r="H15" s="14"/>
      <c r="I15" s="14"/>
      <c r="J15" s="14"/>
      <c r="K15" s="40"/>
    </row>
    <row r="16" spans="1:11" ht="288" customHeight="1">
      <c r="A16" s="27"/>
      <c r="B16" s="36"/>
      <c r="C16" s="24"/>
      <c r="D16" s="4" t="s">
        <v>14</v>
      </c>
      <c r="E16" s="14">
        <f t="shared" si="2"/>
        <v>2610105.2400000002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326000</v>
      </c>
      <c r="J16" s="14">
        <f t="shared" si="3"/>
        <v>1150000</v>
      </c>
      <c r="K16" s="41"/>
    </row>
    <row r="17" spans="1:11" ht="36.75" customHeight="1">
      <c r="A17" s="25" t="s">
        <v>58</v>
      </c>
      <c r="B17" s="28" t="s">
        <v>76</v>
      </c>
      <c r="C17" s="25" t="s">
        <v>77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49"/>
    </row>
    <row r="18" spans="1:11" ht="35.25" customHeight="1">
      <c r="A18" s="26"/>
      <c r="B18" s="29"/>
      <c r="C18" s="26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50"/>
    </row>
    <row r="19" spans="1:11" ht="35.25" customHeight="1">
      <c r="A19" s="26"/>
      <c r="B19" s="29"/>
      <c r="C19" s="26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50"/>
    </row>
    <row r="20" spans="1:11" ht="21.75" customHeight="1">
      <c r="A20" s="26"/>
      <c r="B20" s="29"/>
      <c r="C20" s="26"/>
      <c r="D20" s="23" t="s">
        <v>120</v>
      </c>
      <c r="E20" s="14"/>
      <c r="F20" s="14"/>
      <c r="G20" s="14"/>
      <c r="H20" s="14"/>
      <c r="I20" s="14"/>
      <c r="J20" s="14"/>
      <c r="K20" s="50"/>
    </row>
    <row r="21" spans="1:11" ht="21.75" customHeight="1">
      <c r="A21" s="27"/>
      <c r="B21" s="30"/>
      <c r="C21" s="27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51"/>
    </row>
    <row r="22" spans="1:11" ht="34.5" customHeight="1">
      <c r="A22" s="24" t="s">
        <v>59</v>
      </c>
      <c r="B22" s="36" t="s">
        <v>44</v>
      </c>
      <c r="C22" s="24" t="s">
        <v>121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24"/>
    </row>
    <row r="23" spans="1:11" ht="38.25" customHeight="1">
      <c r="A23" s="24"/>
      <c r="B23" s="36"/>
      <c r="C23" s="24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24"/>
    </row>
    <row r="24" spans="1:11" ht="33.75" customHeight="1">
      <c r="A24" s="24"/>
      <c r="B24" s="36"/>
      <c r="C24" s="24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24"/>
    </row>
    <row r="25" spans="1:11" ht="24" customHeight="1">
      <c r="A25" s="24"/>
      <c r="B25" s="36"/>
      <c r="C25" s="24"/>
      <c r="D25" s="23" t="s">
        <v>120</v>
      </c>
      <c r="E25" s="14"/>
      <c r="F25" s="14"/>
      <c r="G25" s="14"/>
      <c r="H25" s="14"/>
      <c r="I25" s="14"/>
      <c r="J25" s="14"/>
      <c r="K25" s="24"/>
    </row>
    <row r="26" spans="1:11">
      <c r="A26" s="24"/>
      <c r="B26" s="36"/>
      <c r="C26" s="24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24"/>
    </row>
    <row r="27" spans="1:11" ht="33.75">
      <c r="A27" s="25" t="s">
        <v>17</v>
      </c>
      <c r="B27" s="28" t="s">
        <v>78</v>
      </c>
      <c r="C27" s="25" t="s">
        <v>122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5"/>
    </row>
    <row r="28" spans="1:11" ht="33.75">
      <c r="A28" s="26"/>
      <c r="B28" s="29"/>
      <c r="C28" s="26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6"/>
    </row>
    <row r="29" spans="1:11" ht="33.75">
      <c r="A29" s="26"/>
      <c r="B29" s="29"/>
      <c r="C29" s="26"/>
      <c r="D29" s="18" t="s">
        <v>13</v>
      </c>
      <c r="E29" s="14">
        <f t="shared" si="8"/>
        <v>1291641</v>
      </c>
      <c r="F29" s="14">
        <v>325000</v>
      </c>
      <c r="G29" s="14"/>
      <c r="H29" s="14"/>
      <c r="I29" s="14">
        <v>966641</v>
      </c>
      <c r="J29" s="14"/>
      <c r="K29" s="26"/>
    </row>
    <row r="30" spans="1:11" ht="22.5">
      <c r="A30" s="26"/>
      <c r="B30" s="29"/>
      <c r="C30" s="26"/>
      <c r="D30" s="23" t="s">
        <v>120</v>
      </c>
      <c r="E30" s="14"/>
      <c r="F30" s="14"/>
      <c r="G30" s="14"/>
      <c r="H30" s="14"/>
      <c r="I30" s="14"/>
      <c r="J30" s="14"/>
      <c r="K30" s="26"/>
    </row>
    <row r="31" spans="1:11" ht="62.25" customHeight="1">
      <c r="A31" s="27"/>
      <c r="B31" s="30"/>
      <c r="C31" s="27"/>
      <c r="D31" s="18" t="s">
        <v>14</v>
      </c>
      <c r="E31" s="14">
        <f t="shared" si="8"/>
        <v>1291641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966641</v>
      </c>
      <c r="J31" s="14">
        <f t="shared" si="9"/>
        <v>0</v>
      </c>
      <c r="K31" s="27"/>
    </row>
    <row r="32" spans="1:11" ht="38.25" customHeight="1">
      <c r="A32" s="24" t="s">
        <v>18</v>
      </c>
      <c r="B32" s="36" t="s">
        <v>16</v>
      </c>
      <c r="C32" s="24" t="s">
        <v>123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52"/>
    </row>
    <row r="33" spans="1:11" ht="45" customHeight="1">
      <c r="A33" s="24"/>
      <c r="B33" s="36"/>
      <c r="C33" s="24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52"/>
    </row>
    <row r="34" spans="1:11" ht="33" customHeight="1">
      <c r="A34" s="24"/>
      <c r="B34" s="36"/>
      <c r="C34" s="24"/>
      <c r="D34" s="4" t="s">
        <v>13</v>
      </c>
      <c r="E34" s="14">
        <f t="shared" si="10"/>
        <v>785200</v>
      </c>
      <c r="F34" s="14">
        <v>442000</v>
      </c>
      <c r="G34" s="14"/>
      <c r="H34" s="7">
        <v>46200</v>
      </c>
      <c r="I34" s="7">
        <v>178200</v>
      </c>
      <c r="J34" s="7">
        <v>118800</v>
      </c>
      <c r="K34" s="52"/>
    </row>
    <row r="35" spans="1:11" ht="33" customHeight="1">
      <c r="A35" s="24"/>
      <c r="B35" s="36"/>
      <c r="C35" s="24"/>
      <c r="D35" s="23" t="s">
        <v>120</v>
      </c>
      <c r="E35" s="14"/>
      <c r="F35" s="14"/>
      <c r="G35" s="14"/>
      <c r="H35" s="14"/>
      <c r="I35" s="14"/>
      <c r="J35" s="14"/>
      <c r="K35" s="52"/>
    </row>
    <row r="36" spans="1:11">
      <c r="A36" s="24"/>
      <c r="B36" s="36"/>
      <c r="C36" s="24"/>
      <c r="D36" s="4" t="s">
        <v>14</v>
      </c>
      <c r="E36" s="14">
        <f t="shared" si="10"/>
        <v>788100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181100</v>
      </c>
      <c r="J36" s="14">
        <f t="shared" si="11"/>
        <v>118800</v>
      </c>
      <c r="K36" s="52"/>
    </row>
    <row r="37" spans="1:11" ht="33.75">
      <c r="A37" s="25" t="s">
        <v>21</v>
      </c>
      <c r="B37" s="28" t="s">
        <v>79</v>
      </c>
      <c r="C37" s="25" t="s">
        <v>80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37"/>
    </row>
    <row r="38" spans="1:11" ht="33.75">
      <c r="A38" s="26"/>
      <c r="B38" s="29"/>
      <c r="C38" s="26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38"/>
    </row>
    <row r="39" spans="1:11" ht="33.75">
      <c r="A39" s="26"/>
      <c r="B39" s="29"/>
      <c r="C39" s="26"/>
      <c r="D39" s="18" t="s">
        <v>13</v>
      </c>
      <c r="E39" s="14">
        <f t="shared" si="12"/>
        <v>6081735.7999999998</v>
      </c>
      <c r="F39" s="14">
        <v>37735.800000000003</v>
      </c>
      <c r="G39" s="14">
        <v>73000</v>
      </c>
      <c r="H39" s="14"/>
      <c r="I39" s="14">
        <v>271000</v>
      </c>
      <c r="J39" s="14">
        <v>5700000</v>
      </c>
      <c r="K39" s="38"/>
    </row>
    <row r="40" spans="1:11" ht="22.5">
      <c r="A40" s="26"/>
      <c r="B40" s="29"/>
      <c r="C40" s="26"/>
      <c r="D40" s="23" t="s">
        <v>120</v>
      </c>
      <c r="E40" s="14"/>
      <c r="F40" s="14"/>
      <c r="G40" s="14"/>
      <c r="H40" s="14"/>
      <c r="I40" s="14"/>
      <c r="J40" s="14"/>
      <c r="K40" s="38"/>
    </row>
    <row r="41" spans="1:11">
      <c r="A41" s="27"/>
      <c r="B41" s="30"/>
      <c r="C41" s="27"/>
      <c r="D41" s="18" t="s">
        <v>14</v>
      </c>
      <c r="E41" s="14">
        <f t="shared" si="12"/>
        <v>11217967.5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5700000</v>
      </c>
      <c r="K41" s="39"/>
    </row>
    <row r="42" spans="1:11" ht="33.75">
      <c r="A42" s="25" t="s">
        <v>22</v>
      </c>
      <c r="B42" s="28" t="s">
        <v>19</v>
      </c>
      <c r="C42" s="25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37"/>
    </row>
    <row r="43" spans="1:11" ht="33.75">
      <c r="A43" s="26"/>
      <c r="B43" s="29"/>
      <c r="C43" s="26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38"/>
    </row>
    <row r="44" spans="1:11" ht="33.75">
      <c r="A44" s="26"/>
      <c r="B44" s="29"/>
      <c r="C44" s="26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38"/>
    </row>
    <row r="45" spans="1:11" ht="22.5">
      <c r="A45" s="26"/>
      <c r="B45" s="29"/>
      <c r="C45" s="26"/>
      <c r="D45" s="23" t="s">
        <v>120</v>
      </c>
      <c r="E45" s="14"/>
      <c r="F45" s="14"/>
      <c r="G45" s="14"/>
      <c r="H45" s="14"/>
      <c r="I45" s="14"/>
      <c r="J45" s="14"/>
      <c r="K45" s="38"/>
    </row>
    <row r="46" spans="1:11" ht="24" customHeight="1">
      <c r="A46" s="27"/>
      <c r="B46" s="30"/>
      <c r="C46" s="27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39"/>
    </row>
    <row r="47" spans="1:11" ht="35.25" customHeight="1">
      <c r="A47" s="25" t="s">
        <v>23</v>
      </c>
      <c r="B47" s="28" t="s">
        <v>81</v>
      </c>
      <c r="C47" s="25" t="s">
        <v>124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37"/>
    </row>
    <row r="48" spans="1:11" ht="37.5" customHeight="1">
      <c r="A48" s="26"/>
      <c r="B48" s="29"/>
      <c r="C48" s="26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38"/>
    </row>
    <row r="49" spans="1:11" ht="39" customHeight="1">
      <c r="A49" s="26"/>
      <c r="B49" s="29"/>
      <c r="C49" s="26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38"/>
    </row>
    <row r="50" spans="1:11" ht="25.5" customHeight="1">
      <c r="A50" s="26"/>
      <c r="B50" s="29"/>
      <c r="C50" s="26"/>
      <c r="D50" s="23" t="s">
        <v>120</v>
      </c>
      <c r="E50" s="14"/>
      <c r="F50" s="14"/>
      <c r="G50" s="14"/>
      <c r="H50" s="14"/>
      <c r="I50" s="14"/>
      <c r="J50" s="14"/>
      <c r="K50" s="38"/>
    </row>
    <row r="51" spans="1:11" ht="54.75" customHeight="1">
      <c r="A51" s="27"/>
      <c r="B51" s="30"/>
      <c r="C51" s="27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39"/>
    </row>
    <row r="52" spans="1:11" ht="36" customHeight="1">
      <c r="A52" s="25" t="s">
        <v>60</v>
      </c>
      <c r="B52" s="28" t="s">
        <v>82</v>
      </c>
      <c r="C52" s="25" t="s">
        <v>125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37"/>
    </row>
    <row r="53" spans="1:11" ht="35.25" customHeight="1">
      <c r="A53" s="26"/>
      <c r="B53" s="29"/>
      <c r="C53" s="26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38"/>
    </row>
    <row r="54" spans="1:11" ht="33.75" customHeight="1">
      <c r="A54" s="26"/>
      <c r="B54" s="29"/>
      <c r="C54" s="26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38"/>
    </row>
    <row r="55" spans="1:11" ht="24.75" customHeight="1">
      <c r="A55" s="26"/>
      <c r="B55" s="29"/>
      <c r="C55" s="26"/>
      <c r="D55" s="23" t="s">
        <v>120</v>
      </c>
      <c r="E55" s="14"/>
      <c r="F55" s="14"/>
      <c r="G55" s="14"/>
      <c r="H55" s="14"/>
      <c r="I55" s="14"/>
      <c r="J55" s="14"/>
      <c r="K55" s="38"/>
    </row>
    <row r="56" spans="1:11" ht="65.25" customHeight="1">
      <c r="A56" s="27"/>
      <c r="B56" s="30"/>
      <c r="C56" s="27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39"/>
    </row>
    <row r="57" spans="1:11" ht="36.75" customHeight="1">
      <c r="A57" s="25" t="s">
        <v>61</v>
      </c>
      <c r="B57" s="28" t="s">
        <v>83</v>
      </c>
      <c r="C57" s="25" t="s">
        <v>125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37"/>
    </row>
    <row r="58" spans="1:11" ht="37.5" customHeight="1">
      <c r="A58" s="26"/>
      <c r="B58" s="29"/>
      <c r="C58" s="26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38"/>
    </row>
    <row r="59" spans="1:11" ht="36" customHeight="1">
      <c r="A59" s="26"/>
      <c r="B59" s="29"/>
      <c r="C59" s="26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38"/>
    </row>
    <row r="60" spans="1:11" ht="22.5" customHeight="1">
      <c r="A60" s="26"/>
      <c r="B60" s="29"/>
      <c r="C60" s="26"/>
      <c r="D60" s="23" t="s">
        <v>120</v>
      </c>
      <c r="E60" s="14"/>
      <c r="F60" s="14"/>
      <c r="G60" s="14"/>
      <c r="H60" s="14"/>
      <c r="I60" s="14"/>
      <c r="J60" s="14"/>
      <c r="K60" s="38"/>
    </row>
    <row r="61" spans="1:11" ht="63" customHeight="1">
      <c r="A61" s="27"/>
      <c r="B61" s="30"/>
      <c r="C61" s="27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39"/>
    </row>
    <row r="62" spans="1:11" ht="36" customHeight="1">
      <c r="A62" s="25" t="s">
        <v>62</v>
      </c>
      <c r="B62" s="28" t="s">
        <v>84</v>
      </c>
      <c r="C62" s="25" t="s">
        <v>85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37"/>
    </row>
    <row r="63" spans="1:11" ht="36.75" customHeight="1">
      <c r="A63" s="26"/>
      <c r="B63" s="29"/>
      <c r="C63" s="26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38"/>
    </row>
    <row r="64" spans="1:11" ht="36.75" customHeight="1">
      <c r="A64" s="26"/>
      <c r="B64" s="29"/>
      <c r="C64" s="26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38"/>
    </row>
    <row r="65" spans="1:11" ht="24.75" customHeight="1">
      <c r="A65" s="26"/>
      <c r="B65" s="29"/>
      <c r="C65" s="26"/>
      <c r="D65" s="23" t="s">
        <v>120</v>
      </c>
      <c r="E65" s="14"/>
      <c r="F65" s="14"/>
      <c r="G65" s="14"/>
      <c r="H65" s="14"/>
      <c r="I65" s="14"/>
      <c r="J65" s="14"/>
      <c r="K65" s="38"/>
    </row>
    <row r="66" spans="1:11" ht="17.25" customHeight="1">
      <c r="A66" s="27"/>
      <c r="B66" s="30"/>
      <c r="C66" s="27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39"/>
    </row>
    <row r="67" spans="1:11" ht="33.75" customHeight="1">
      <c r="A67" s="24" t="s">
        <v>63</v>
      </c>
      <c r="B67" s="36" t="s">
        <v>56</v>
      </c>
      <c r="C67" s="24" t="s">
        <v>66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24"/>
    </row>
    <row r="68" spans="1:11" ht="38.25" customHeight="1">
      <c r="A68" s="24"/>
      <c r="B68" s="36"/>
      <c r="C68" s="24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24"/>
    </row>
    <row r="69" spans="1:11" ht="33.75" customHeight="1">
      <c r="A69" s="24"/>
      <c r="B69" s="36"/>
      <c r="C69" s="24"/>
      <c r="D69" s="4" t="s">
        <v>13</v>
      </c>
      <c r="E69" s="14">
        <f t="shared" si="24"/>
        <v>152840</v>
      </c>
      <c r="F69" s="14"/>
      <c r="G69" s="14"/>
      <c r="H69" s="7">
        <v>27000</v>
      </c>
      <c r="I69" s="7">
        <v>45840</v>
      </c>
      <c r="J69" s="7">
        <v>80000</v>
      </c>
      <c r="K69" s="24"/>
    </row>
    <row r="70" spans="1:11" ht="23.25" customHeight="1">
      <c r="A70" s="24"/>
      <c r="B70" s="36"/>
      <c r="C70" s="24"/>
      <c r="D70" s="23" t="s">
        <v>120</v>
      </c>
      <c r="E70" s="14"/>
      <c r="F70" s="14"/>
      <c r="G70" s="14"/>
      <c r="H70" s="14"/>
      <c r="I70" s="14"/>
      <c r="J70" s="14"/>
      <c r="K70" s="24"/>
    </row>
    <row r="71" spans="1:11">
      <c r="A71" s="24"/>
      <c r="B71" s="36"/>
      <c r="C71" s="24"/>
      <c r="D71" s="4" t="s">
        <v>14</v>
      </c>
      <c r="E71" s="14">
        <f t="shared" si="24"/>
        <v>152840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45840</v>
      </c>
      <c r="J71" s="14">
        <f t="shared" si="25"/>
        <v>80000</v>
      </c>
      <c r="K71" s="24"/>
    </row>
    <row r="72" spans="1:11" ht="39.75" customHeight="1">
      <c r="A72" s="24" t="s">
        <v>30</v>
      </c>
      <c r="B72" s="36" t="s">
        <v>24</v>
      </c>
      <c r="C72" s="25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5" t="s">
        <v>41</v>
      </c>
    </row>
    <row r="73" spans="1:11" ht="34.5" customHeight="1">
      <c r="A73" s="24"/>
      <c r="B73" s="36"/>
      <c r="C73" s="26"/>
      <c r="D73" s="4" t="s">
        <v>12</v>
      </c>
      <c r="E73" s="14">
        <f t="shared" ref="E73:E76" si="26">SUM(F73:J73)</f>
        <v>0</v>
      </c>
      <c r="F73" s="14"/>
      <c r="G73" s="14"/>
      <c r="H73" s="7"/>
      <c r="I73" s="7"/>
      <c r="J73" s="7"/>
      <c r="K73" s="40"/>
    </row>
    <row r="74" spans="1:11" ht="33.75" customHeight="1">
      <c r="A74" s="24"/>
      <c r="B74" s="36"/>
      <c r="C74" s="26"/>
      <c r="D74" s="4" t="s">
        <v>13</v>
      </c>
      <c r="E74" s="14">
        <f t="shared" si="26"/>
        <v>1855050.56</v>
      </c>
      <c r="F74" s="14">
        <v>402750</v>
      </c>
      <c r="G74" s="14">
        <v>436995</v>
      </c>
      <c r="H74" s="7">
        <v>235305.56</v>
      </c>
      <c r="I74" s="7"/>
      <c r="J74" s="7">
        <v>780000</v>
      </c>
      <c r="K74" s="40"/>
    </row>
    <row r="75" spans="1:11" ht="26.25" customHeight="1">
      <c r="A75" s="24"/>
      <c r="B75" s="36"/>
      <c r="C75" s="26"/>
      <c r="D75" s="23" t="s">
        <v>120</v>
      </c>
      <c r="E75" s="14"/>
      <c r="F75" s="14"/>
      <c r="G75" s="14"/>
      <c r="H75" s="14"/>
      <c r="I75" s="14"/>
      <c r="J75" s="14"/>
      <c r="K75" s="40"/>
    </row>
    <row r="76" spans="1:11">
      <c r="A76" s="24"/>
      <c r="B76" s="36"/>
      <c r="C76" s="27"/>
      <c r="D76" s="4" t="s">
        <v>14</v>
      </c>
      <c r="E76" s="14">
        <f t="shared" si="26"/>
        <v>8049131.0800000001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780000</v>
      </c>
      <c r="K76" s="41"/>
    </row>
    <row r="77" spans="1:11" ht="34.5" customHeight="1">
      <c r="A77" s="24" t="s">
        <v>64</v>
      </c>
      <c r="B77" s="36" t="s">
        <v>26</v>
      </c>
      <c r="C77" s="24" t="s">
        <v>67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24"/>
    </row>
    <row r="78" spans="1:11" ht="34.5" customHeight="1">
      <c r="A78" s="24"/>
      <c r="B78" s="36"/>
      <c r="C78" s="24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24"/>
    </row>
    <row r="79" spans="1:11" ht="32.25" customHeight="1">
      <c r="A79" s="24"/>
      <c r="B79" s="36"/>
      <c r="C79" s="24"/>
      <c r="D79" s="4" t="s">
        <v>13</v>
      </c>
      <c r="E79" s="14">
        <f t="shared" si="28"/>
        <v>25295744.710000001</v>
      </c>
      <c r="F79" s="14">
        <v>3642800</v>
      </c>
      <c r="G79" s="14">
        <v>3076000</v>
      </c>
      <c r="H79" s="7">
        <v>6015067.46</v>
      </c>
      <c r="I79" s="7">
        <v>5721877.25</v>
      </c>
      <c r="J79" s="7">
        <v>6840000</v>
      </c>
      <c r="K79" s="24"/>
    </row>
    <row r="80" spans="1:11" ht="25.5" customHeight="1">
      <c r="A80" s="24"/>
      <c r="B80" s="36"/>
      <c r="C80" s="24"/>
      <c r="D80" s="23" t="s">
        <v>120</v>
      </c>
      <c r="E80" s="14"/>
      <c r="F80" s="14"/>
      <c r="G80" s="14"/>
      <c r="H80" s="14"/>
      <c r="I80" s="14"/>
      <c r="J80" s="14"/>
      <c r="K80" s="24"/>
    </row>
    <row r="81" spans="1:11" ht="13.5" customHeight="1">
      <c r="A81" s="24"/>
      <c r="B81" s="36"/>
      <c r="C81" s="24"/>
      <c r="D81" s="4" t="s">
        <v>14</v>
      </c>
      <c r="E81" s="14">
        <f t="shared" si="28"/>
        <v>25295744.710000001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5721877.25</v>
      </c>
      <c r="J81" s="14">
        <f t="shared" si="29"/>
        <v>6840000</v>
      </c>
      <c r="K81" s="24"/>
    </row>
    <row r="82" spans="1:11" ht="35.25" customHeight="1">
      <c r="A82" s="24" t="s">
        <v>32</v>
      </c>
      <c r="B82" s="36" t="s">
        <v>27</v>
      </c>
      <c r="C82" s="24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24"/>
    </row>
    <row r="83" spans="1:11" ht="34.5" customHeight="1">
      <c r="A83" s="24"/>
      <c r="B83" s="36"/>
      <c r="C83" s="24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24"/>
    </row>
    <row r="84" spans="1:11" ht="36.75" customHeight="1">
      <c r="A84" s="24"/>
      <c r="B84" s="36"/>
      <c r="C84" s="24"/>
      <c r="D84" s="4" t="s">
        <v>13</v>
      </c>
      <c r="E84" s="14">
        <f t="shared" si="30"/>
        <v>125900</v>
      </c>
      <c r="F84" s="14">
        <v>40500</v>
      </c>
      <c r="G84" s="14">
        <v>41000</v>
      </c>
      <c r="H84" s="7">
        <v>15600</v>
      </c>
      <c r="I84" s="7">
        <v>14400</v>
      </c>
      <c r="J84" s="7">
        <v>14400</v>
      </c>
      <c r="K84" s="24"/>
    </row>
    <row r="85" spans="1:11" ht="27" customHeight="1">
      <c r="A85" s="24"/>
      <c r="B85" s="36"/>
      <c r="C85" s="24"/>
      <c r="D85" s="23" t="s">
        <v>120</v>
      </c>
      <c r="E85" s="14"/>
      <c r="F85" s="14"/>
      <c r="G85" s="14"/>
      <c r="H85" s="14"/>
      <c r="I85" s="14"/>
      <c r="J85" s="14"/>
      <c r="K85" s="24"/>
    </row>
    <row r="86" spans="1:11" ht="16.5" customHeight="1">
      <c r="A86" s="24"/>
      <c r="B86" s="36"/>
      <c r="C86" s="24"/>
      <c r="D86" s="4" t="s">
        <v>14</v>
      </c>
      <c r="E86" s="14">
        <f t="shared" si="30"/>
        <v>125900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14400</v>
      </c>
      <c r="K86" s="24"/>
    </row>
    <row r="87" spans="1:11" ht="36" customHeight="1">
      <c r="A87" s="24" t="s">
        <v>35</v>
      </c>
      <c r="B87" s="36" t="s">
        <v>50</v>
      </c>
      <c r="C87" s="24" t="s">
        <v>29</v>
      </c>
      <c r="D87" s="4" t="s">
        <v>11</v>
      </c>
      <c r="E87" s="7">
        <f>SUM(F87:J87)</f>
        <v>33080350</v>
      </c>
      <c r="F87" s="14">
        <v>6578450</v>
      </c>
      <c r="G87" s="14">
        <v>6438900</v>
      </c>
      <c r="H87" s="7">
        <v>6115700</v>
      </c>
      <c r="I87" s="7">
        <v>6663900</v>
      </c>
      <c r="J87" s="7">
        <v>7283400</v>
      </c>
      <c r="K87" s="24" t="s">
        <v>71</v>
      </c>
    </row>
    <row r="88" spans="1:11" ht="33.75" customHeight="1">
      <c r="A88" s="24"/>
      <c r="B88" s="36"/>
      <c r="C88" s="24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24"/>
    </row>
    <row r="89" spans="1:11" ht="34.5" customHeight="1">
      <c r="A89" s="24"/>
      <c r="B89" s="36"/>
      <c r="C89" s="24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24"/>
    </row>
    <row r="90" spans="1:11" ht="26.25" customHeight="1">
      <c r="A90" s="24"/>
      <c r="B90" s="36"/>
      <c r="C90" s="24"/>
      <c r="D90" s="23" t="s">
        <v>120</v>
      </c>
      <c r="E90" s="14"/>
      <c r="F90" s="14"/>
      <c r="G90" s="14"/>
      <c r="H90" s="14"/>
      <c r="I90" s="14"/>
      <c r="J90" s="14"/>
      <c r="K90" s="24"/>
    </row>
    <row r="91" spans="1:11" ht="64.5" customHeight="1">
      <c r="A91" s="24"/>
      <c r="B91" s="36"/>
      <c r="C91" s="24"/>
      <c r="D91" s="4" t="s">
        <v>14</v>
      </c>
      <c r="E91" s="14">
        <f t="shared" si="32"/>
        <v>33080350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6663900</v>
      </c>
      <c r="J91" s="14">
        <f t="shared" si="33"/>
        <v>7283400</v>
      </c>
      <c r="K91" s="24"/>
    </row>
    <row r="92" spans="1:11" ht="34.5" customHeight="1">
      <c r="A92" s="24" t="s">
        <v>36</v>
      </c>
      <c r="B92" s="36" t="s">
        <v>31</v>
      </c>
      <c r="C92" s="24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24"/>
    </row>
    <row r="93" spans="1:11" ht="34.5" customHeight="1">
      <c r="A93" s="24"/>
      <c r="B93" s="36"/>
      <c r="C93" s="24"/>
      <c r="D93" s="4" t="s">
        <v>12</v>
      </c>
      <c r="E93" s="14">
        <f t="shared" ref="E93:E96" si="34">SUM(F93:J93)</f>
        <v>365451.94999999995</v>
      </c>
      <c r="F93" s="14"/>
      <c r="G93" s="14"/>
      <c r="H93" s="7"/>
      <c r="I93" s="7">
        <v>168317.15</v>
      </c>
      <c r="J93" s="7">
        <v>197134.8</v>
      </c>
      <c r="K93" s="24"/>
    </row>
    <row r="94" spans="1:11" ht="34.5" customHeight="1">
      <c r="A94" s="24"/>
      <c r="B94" s="36"/>
      <c r="C94" s="24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24"/>
    </row>
    <row r="95" spans="1:11" ht="23.25" customHeight="1">
      <c r="A95" s="24"/>
      <c r="B95" s="36"/>
      <c r="C95" s="24"/>
      <c r="D95" s="23" t="s">
        <v>120</v>
      </c>
      <c r="E95" s="14"/>
      <c r="F95" s="14"/>
      <c r="G95" s="14"/>
      <c r="H95" s="14"/>
      <c r="I95" s="14"/>
      <c r="J95" s="14"/>
      <c r="K95" s="24"/>
    </row>
    <row r="96" spans="1:11">
      <c r="A96" s="24"/>
      <c r="B96" s="36"/>
      <c r="C96" s="24"/>
      <c r="D96" s="4" t="s">
        <v>14</v>
      </c>
      <c r="E96" s="14">
        <f t="shared" si="34"/>
        <v>617218.66999999993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168317.15</v>
      </c>
      <c r="J96" s="14">
        <f t="shared" si="35"/>
        <v>197134.8</v>
      </c>
      <c r="K96" s="24"/>
    </row>
    <row r="97" spans="1:11" ht="36.75" customHeight="1">
      <c r="A97" s="24" t="s">
        <v>37</v>
      </c>
      <c r="B97" s="36" t="s">
        <v>51</v>
      </c>
      <c r="C97" s="24" t="s">
        <v>68</v>
      </c>
      <c r="D97" s="4" t="s">
        <v>11</v>
      </c>
      <c r="E97" s="7">
        <f>SUM(F97:J97)</f>
        <v>5258576</v>
      </c>
      <c r="F97" s="14">
        <v>976000</v>
      </c>
      <c r="G97" s="14">
        <v>1069500</v>
      </c>
      <c r="H97" s="7">
        <v>1108532</v>
      </c>
      <c r="I97" s="7">
        <v>1052272</v>
      </c>
      <c r="J97" s="7">
        <v>1052272</v>
      </c>
      <c r="K97" s="24" t="s">
        <v>69</v>
      </c>
    </row>
    <row r="98" spans="1:11" ht="33.75">
      <c r="A98" s="24"/>
      <c r="B98" s="36"/>
      <c r="C98" s="24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24"/>
    </row>
    <row r="99" spans="1:11" ht="33" customHeight="1">
      <c r="A99" s="24"/>
      <c r="B99" s="36"/>
      <c r="C99" s="24"/>
      <c r="D99" s="4" t="s">
        <v>13</v>
      </c>
      <c r="E99" s="14">
        <f t="shared" si="36"/>
        <v>30000</v>
      </c>
      <c r="F99" s="14"/>
      <c r="G99" s="14"/>
      <c r="H99" s="7"/>
      <c r="I99" s="7"/>
      <c r="J99" s="7">
        <v>30000</v>
      </c>
      <c r="K99" s="24"/>
    </row>
    <row r="100" spans="1:11" ht="27" customHeight="1">
      <c r="A100" s="24"/>
      <c r="B100" s="36"/>
      <c r="C100" s="24"/>
      <c r="D100" s="23" t="s">
        <v>120</v>
      </c>
      <c r="E100" s="14"/>
      <c r="F100" s="14"/>
      <c r="G100" s="14"/>
      <c r="H100" s="14"/>
      <c r="I100" s="14"/>
      <c r="J100" s="14"/>
      <c r="K100" s="24"/>
    </row>
    <row r="101" spans="1:11" ht="78" customHeight="1">
      <c r="A101" s="24"/>
      <c r="B101" s="36"/>
      <c r="C101" s="24"/>
      <c r="D101" s="4" t="s">
        <v>14</v>
      </c>
      <c r="E101" s="14">
        <f t="shared" si="36"/>
        <v>5288576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1052272</v>
      </c>
      <c r="J101" s="14">
        <f t="shared" si="37"/>
        <v>1082272</v>
      </c>
      <c r="K101" s="24"/>
    </row>
    <row r="102" spans="1:11" ht="38.25" customHeight="1">
      <c r="A102" s="24" t="s">
        <v>38</v>
      </c>
      <c r="B102" s="36" t="s">
        <v>33</v>
      </c>
      <c r="C102" s="24" t="s">
        <v>34</v>
      </c>
      <c r="D102" s="4" t="s">
        <v>11</v>
      </c>
      <c r="E102" s="7">
        <f>SUM(F102:J102)</f>
        <v>596600</v>
      </c>
      <c r="F102" s="14">
        <v>135000</v>
      </c>
      <c r="G102" s="14">
        <v>142000</v>
      </c>
      <c r="H102" s="7">
        <v>129800</v>
      </c>
      <c r="I102" s="7">
        <v>93800</v>
      </c>
      <c r="J102" s="7">
        <v>96000</v>
      </c>
      <c r="K102" s="24"/>
    </row>
    <row r="103" spans="1:11" ht="35.25" customHeight="1">
      <c r="A103" s="24"/>
      <c r="B103" s="36"/>
      <c r="C103" s="24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24"/>
    </row>
    <row r="104" spans="1:11" ht="33" customHeight="1">
      <c r="A104" s="24"/>
      <c r="B104" s="36"/>
      <c r="C104" s="24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24"/>
    </row>
    <row r="105" spans="1:11" ht="24" customHeight="1">
      <c r="A105" s="24"/>
      <c r="B105" s="36"/>
      <c r="C105" s="24"/>
      <c r="D105" s="23" t="s">
        <v>120</v>
      </c>
      <c r="E105" s="14"/>
      <c r="F105" s="14"/>
      <c r="G105" s="14"/>
      <c r="H105" s="14"/>
      <c r="I105" s="14"/>
      <c r="J105" s="14"/>
      <c r="K105" s="24"/>
    </row>
    <row r="106" spans="1:11">
      <c r="A106" s="24"/>
      <c r="B106" s="36"/>
      <c r="C106" s="24"/>
      <c r="D106" s="4" t="s">
        <v>14</v>
      </c>
      <c r="E106" s="14">
        <f t="shared" si="38"/>
        <v>596600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93800</v>
      </c>
      <c r="J106" s="14">
        <f t="shared" si="39"/>
        <v>96000</v>
      </c>
      <c r="K106" s="24"/>
    </row>
    <row r="107" spans="1:11" ht="34.5" customHeight="1">
      <c r="A107" s="24" t="s">
        <v>86</v>
      </c>
      <c r="B107" s="36" t="s">
        <v>52</v>
      </c>
      <c r="C107" s="25" t="s">
        <v>46</v>
      </c>
      <c r="D107" s="4" t="s">
        <v>11</v>
      </c>
      <c r="E107" s="7">
        <f>SUM(F107:J107)</f>
        <v>1085967</v>
      </c>
      <c r="F107" s="14">
        <v>172200</v>
      </c>
      <c r="G107" s="14">
        <v>220800</v>
      </c>
      <c r="H107" s="7">
        <v>242079</v>
      </c>
      <c r="I107" s="7">
        <v>225444</v>
      </c>
      <c r="J107" s="7">
        <v>225444</v>
      </c>
      <c r="K107" s="24"/>
    </row>
    <row r="108" spans="1:11" ht="36" customHeight="1">
      <c r="A108" s="24"/>
      <c r="B108" s="36"/>
      <c r="C108" s="50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24"/>
    </row>
    <row r="109" spans="1:11" ht="35.25" customHeight="1">
      <c r="A109" s="24"/>
      <c r="B109" s="36"/>
      <c r="C109" s="50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24"/>
    </row>
    <row r="110" spans="1:11" ht="25.5" customHeight="1">
      <c r="A110" s="24"/>
      <c r="B110" s="36"/>
      <c r="C110" s="50"/>
      <c r="D110" s="23" t="s">
        <v>120</v>
      </c>
      <c r="E110" s="14"/>
      <c r="F110" s="14"/>
      <c r="G110" s="14"/>
      <c r="H110" s="14"/>
      <c r="I110" s="14"/>
      <c r="J110" s="14"/>
      <c r="K110" s="24"/>
    </row>
    <row r="111" spans="1:11" ht="16.5" customHeight="1">
      <c r="A111" s="24"/>
      <c r="B111" s="36"/>
      <c r="C111" s="51"/>
      <c r="D111" s="4" t="s">
        <v>14</v>
      </c>
      <c r="E111" s="14">
        <f t="shared" si="40"/>
        <v>1085967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225444</v>
      </c>
      <c r="K111" s="24"/>
    </row>
    <row r="112" spans="1:11" ht="36" customHeight="1">
      <c r="A112" s="25" t="s">
        <v>87</v>
      </c>
      <c r="B112" s="28" t="s">
        <v>88</v>
      </c>
      <c r="C112" s="25" t="s">
        <v>89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5"/>
    </row>
    <row r="113" spans="1:11" ht="37.5" customHeight="1">
      <c r="A113" s="26"/>
      <c r="B113" s="29"/>
      <c r="C113" s="26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6"/>
    </row>
    <row r="114" spans="1:11" ht="33.75" customHeight="1">
      <c r="A114" s="26"/>
      <c r="B114" s="29"/>
      <c r="C114" s="26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6"/>
    </row>
    <row r="115" spans="1:11" ht="26.25" customHeight="1">
      <c r="A115" s="26"/>
      <c r="B115" s="29"/>
      <c r="C115" s="26"/>
      <c r="D115" s="23" t="s">
        <v>120</v>
      </c>
      <c r="E115" s="14"/>
      <c r="F115" s="14"/>
      <c r="G115" s="14"/>
      <c r="H115" s="14"/>
      <c r="I115" s="14"/>
      <c r="J115" s="14"/>
      <c r="K115" s="26"/>
    </row>
    <row r="116" spans="1:11" ht="141.75" customHeight="1">
      <c r="A116" s="27"/>
      <c r="B116" s="30"/>
      <c r="C116" s="27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27"/>
    </row>
    <row r="117" spans="1:11" ht="36" customHeight="1">
      <c r="A117" s="25" t="s">
        <v>90</v>
      </c>
      <c r="B117" s="28" t="s">
        <v>53</v>
      </c>
      <c r="C117" s="25" t="s">
        <v>126</v>
      </c>
      <c r="D117" s="4" t="s">
        <v>11</v>
      </c>
      <c r="E117" s="7">
        <f>SUM(F117:J117)</f>
        <v>28315928</v>
      </c>
      <c r="F117" s="14">
        <v>10546550</v>
      </c>
      <c r="G117" s="14">
        <v>6189975</v>
      </c>
      <c r="H117" s="7">
        <v>7121400</v>
      </c>
      <c r="I117" s="7">
        <v>2670525</v>
      </c>
      <c r="J117" s="7">
        <v>1787478</v>
      </c>
      <c r="K117" s="25"/>
    </row>
    <row r="118" spans="1:11" ht="36" customHeight="1">
      <c r="A118" s="26"/>
      <c r="B118" s="34"/>
      <c r="C118" s="32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6"/>
    </row>
    <row r="119" spans="1:11" ht="33" customHeight="1">
      <c r="A119" s="26"/>
      <c r="B119" s="34"/>
      <c r="C119" s="32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6"/>
    </row>
    <row r="120" spans="1:11" ht="33" customHeight="1">
      <c r="A120" s="26"/>
      <c r="B120" s="34"/>
      <c r="C120" s="32"/>
      <c r="D120" s="23" t="s">
        <v>120</v>
      </c>
      <c r="E120" s="14"/>
      <c r="F120" s="14"/>
      <c r="G120" s="14"/>
      <c r="H120" s="14"/>
      <c r="I120" s="14"/>
      <c r="J120" s="14"/>
      <c r="K120" s="26"/>
    </row>
    <row r="121" spans="1:11" ht="71.25" customHeight="1">
      <c r="A121" s="27"/>
      <c r="B121" s="35"/>
      <c r="C121" s="33"/>
      <c r="D121" s="4" t="s">
        <v>14</v>
      </c>
      <c r="E121" s="14">
        <f t="shared" si="44"/>
        <v>38252503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1787478</v>
      </c>
      <c r="K121" s="27"/>
    </row>
    <row r="122" spans="1:11" ht="39" customHeight="1">
      <c r="A122" s="25" t="s">
        <v>91</v>
      </c>
      <c r="B122" s="28" t="s">
        <v>92</v>
      </c>
      <c r="C122" s="25" t="s">
        <v>93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5"/>
    </row>
    <row r="123" spans="1:11" ht="36.75" customHeight="1">
      <c r="A123" s="26"/>
      <c r="B123" s="29"/>
      <c r="C123" s="26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6"/>
    </row>
    <row r="124" spans="1:11" ht="37.5" customHeight="1">
      <c r="A124" s="26"/>
      <c r="B124" s="29"/>
      <c r="C124" s="26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6"/>
    </row>
    <row r="125" spans="1:11" ht="25.5" customHeight="1">
      <c r="A125" s="26"/>
      <c r="B125" s="29"/>
      <c r="C125" s="26"/>
      <c r="D125" s="23" t="s">
        <v>120</v>
      </c>
      <c r="E125" s="14"/>
      <c r="F125" s="14"/>
      <c r="G125" s="14"/>
      <c r="H125" s="14"/>
      <c r="I125" s="14"/>
      <c r="J125" s="14"/>
      <c r="K125" s="26"/>
    </row>
    <row r="126" spans="1:11" ht="14.25" customHeight="1">
      <c r="A126" s="27"/>
      <c r="B126" s="30"/>
      <c r="C126" s="27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27"/>
    </row>
    <row r="127" spans="1:11" ht="36.75" customHeight="1">
      <c r="A127" s="25" t="s">
        <v>94</v>
      </c>
      <c r="B127" s="28" t="s">
        <v>95</v>
      </c>
      <c r="C127" s="25" t="s">
        <v>85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5"/>
    </row>
    <row r="128" spans="1:11" ht="38.25" customHeight="1">
      <c r="A128" s="26"/>
      <c r="B128" s="29"/>
      <c r="C128" s="26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6"/>
    </row>
    <row r="129" spans="1:11" ht="35.25" customHeight="1">
      <c r="A129" s="26"/>
      <c r="B129" s="29"/>
      <c r="C129" s="26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6"/>
    </row>
    <row r="130" spans="1:11" ht="27.75" customHeight="1">
      <c r="A130" s="26"/>
      <c r="B130" s="29"/>
      <c r="C130" s="26"/>
      <c r="D130" s="23" t="s">
        <v>120</v>
      </c>
      <c r="E130" s="14"/>
      <c r="F130" s="14"/>
      <c r="G130" s="14"/>
      <c r="H130" s="14"/>
      <c r="I130" s="14"/>
      <c r="J130" s="14"/>
      <c r="K130" s="26"/>
    </row>
    <row r="131" spans="1:11" ht="16.5" customHeight="1">
      <c r="A131" s="27"/>
      <c r="B131" s="30"/>
      <c r="C131" s="27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27"/>
    </row>
    <row r="132" spans="1:11" ht="35.25" customHeight="1">
      <c r="A132" s="25" t="s">
        <v>96</v>
      </c>
      <c r="B132" s="28" t="s">
        <v>43</v>
      </c>
      <c r="C132" s="25" t="s">
        <v>45</v>
      </c>
      <c r="D132" s="4" t="s">
        <v>11</v>
      </c>
      <c r="E132" s="7">
        <f>SUM(F132:J132)</f>
        <v>15250</v>
      </c>
      <c r="F132" s="14"/>
      <c r="G132" s="14">
        <v>11250</v>
      </c>
      <c r="H132" s="7"/>
      <c r="I132" s="7">
        <v>4000</v>
      </c>
      <c r="J132" s="7"/>
      <c r="K132" s="25"/>
    </row>
    <row r="133" spans="1:11" ht="36.75" customHeight="1">
      <c r="A133" s="26"/>
      <c r="B133" s="29"/>
      <c r="C133" s="26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6"/>
    </row>
    <row r="134" spans="1:11" ht="31.5" customHeight="1">
      <c r="A134" s="26"/>
      <c r="B134" s="29"/>
      <c r="C134" s="26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6"/>
    </row>
    <row r="135" spans="1:11" ht="24.75" customHeight="1">
      <c r="A135" s="26"/>
      <c r="B135" s="29"/>
      <c r="C135" s="26"/>
      <c r="D135" s="23" t="s">
        <v>120</v>
      </c>
      <c r="E135" s="14"/>
      <c r="F135" s="14"/>
      <c r="G135" s="14"/>
      <c r="H135" s="14"/>
      <c r="I135" s="14"/>
      <c r="J135" s="14"/>
      <c r="K135" s="26"/>
    </row>
    <row r="136" spans="1:11" ht="14.25" customHeight="1">
      <c r="A136" s="27"/>
      <c r="B136" s="30"/>
      <c r="C136" s="27"/>
      <c r="D136" s="4" t="s">
        <v>14</v>
      </c>
      <c r="E136" s="14">
        <f t="shared" si="50"/>
        <v>15250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4000</v>
      </c>
      <c r="J136" s="14">
        <f t="shared" si="51"/>
        <v>0</v>
      </c>
      <c r="K136" s="27"/>
    </row>
    <row r="137" spans="1:11" ht="36.75" customHeight="1">
      <c r="A137" s="25" t="s">
        <v>97</v>
      </c>
      <c r="B137" s="28" t="s">
        <v>98</v>
      </c>
      <c r="C137" s="25" t="s">
        <v>127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5"/>
    </row>
    <row r="138" spans="1:11" ht="33.75" customHeight="1">
      <c r="A138" s="26"/>
      <c r="B138" s="29"/>
      <c r="C138" s="26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6"/>
    </row>
    <row r="139" spans="1:11" ht="36.75" customHeight="1">
      <c r="A139" s="26"/>
      <c r="B139" s="29"/>
      <c r="C139" s="26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6"/>
    </row>
    <row r="140" spans="1:11" ht="24" customHeight="1">
      <c r="A140" s="26"/>
      <c r="B140" s="29"/>
      <c r="C140" s="26"/>
      <c r="D140" s="23" t="s">
        <v>120</v>
      </c>
      <c r="E140" s="14"/>
      <c r="F140" s="14"/>
      <c r="G140" s="14"/>
      <c r="H140" s="14"/>
      <c r="I140" s="14"/>
      <c r="J140" s="14"/>
      <c r="K140" s="26"/>
    </row>
    <row r="141" spans="1:11" ht="33" customHeight="1">
      <c r="A141" s="27"/>
      <c r="B141" s="30"/>
      <c r="C141" s="27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27"/>
    </row>
    <row r="142" spans="1:11" ht="35.25" customHeight="1">
      <c r="A142" s="25" t="s">
        <v>99</v>
      </c>
      <c r="B142" s="28" t="s">
        <v>100</v>
      </c>
      <c r="C142" s="25" t="s">
        <v>128</v>
      </c>
      <c r="D142" s="18" t="s">
        <v>11</v>
      </c>
      <c r="E142" s="14">
        <f>SUM(F142:J142)</f>
        <v>8739550.8000000007</v>
      </c>
      <c r="F142" s="14"/>
      <c r="G142" s="14"/>
      <c r="H142" s="14">
        <v>6003314</v>
      </c>
      <c r="I142" s="14">
        <v>2736236.8</v>
      </c>
      <c r="J142" s="14"/>
      <c r="K142" s="25"/>
    </row>
    <row r="143" spans="1:11" ht="35.25" customHeight="1">
      <c r="A143" s="26"/>
      <c r="B143" s="29"/>
      <c r="C143" s="26"/>
      <c r="D143" s="18" t="s">
        <v>12</v>
      </c>
      <c r="E143" s="14">
        <f t="shared" ref="E143:E145" si="54">SUM(F143:J143)</f>
        <v>1000000</v>
      </c>
      <c r="F143" s="14"/>
      <c r="G143" s="14"/>
      <c r="H143" s="14">
        <v>1000000</v>
      </c>
      <c r="I143" s="14"/>
      <c r="J143" s="14"/>
      <c r="K143" s="26"/>
    </row>
    <row r="144" spans="1:11" ht="36.75" customHeight="1">
      <c r="A144" s="26"/>
      <c r="B144" s="29"/>
      <c r="C144" s="26"/>
      <c r="D144" s="18" t="s">
        <v>13</v>
      </c>
      <c r="E144" s="14">
        <f t="shared" si="54"/>
        <v>9669920.4600000009</v>
      </c>
      <c r="F144" s="14"/>
      <c r="G144" s="14">
        <v>400000</v>
      </c>
      <c r="H144" s="14">
        <v>2045356.72</v>
      </c>
      <c r="I144" s="14">
        <v>3489823.74</v>
      </c>
      <c r="J144" s="14">
        <v>3734740</v>
      </c>
      <c r="K144" s="26"/>
    </row>
    <row r="145" spans="1:11" ht="16.5" customHeight="1">
      <c r="A145" s="27"/>
      <c r="B145" s="30"/>
      <c r="C145" s="27"/>
      <c r="D145" s="18" t="s">
        <v>14</v>
      </c>
      <c r="E145" s="14">
        <f t="shared" si="54"/>
        <v>19409471.260000002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6226060.54</v>
      </c>
      <c r="J145" s="14">
        <f t="shared" si="55"/>
        <v>3734740</v>
      </c>
      <c r="K145" s="27"/>
    </row>
    <row r="146" spans="1:11" ht="37.5" customHeight="1">
      <c r="A146" s="25" t="s">
        <v>101</v>
      </c>
      <c r="B146" s="28" t="s">
        <v>54</v>
      </c>
      <c r="C146" s="25" t="s">
        <v>129</v>
      </c>
      <c r="D146" s="10" t="s">
        <v>11</v>
      </c>
      <c r="E146" s="11">
        <f>SUM(F146:J146)</f>
        <v>35740448.939999998</v>
      </c>
      <c r="F146" s="14"/>
      <c r="G146" s="14"/>
      <c r="H146" s="11">
        <v>7130860.9400000004</v>
      </c>
      <c r="I146" s="11">
        <v>28609588</v>
      </c>
      <c r="J146" s="11"/>
      <c r="K146" s="31"/>
    </row>
    <row r="147" spans="1:11" ht="39" customHeight="1">
      <c r="A147" s="26"/>
      <c r="B147" s="26"/>
      <c r="C147" s="26"/>
      <c r="D147" s="10" t="s">
        <v>12</v>
      </c>
      <c r="E147" s="14">
        <f t="shared" ref="E147:E150" si="56">SUM(F147:J147)</f>
        <v>0</v>
      </c>
      <c r="F147" s="14"/>
      <c r="G147" s="14"/>
      <c r="H147" s="11"/>
      <c r="I147" s="11"/>
      <c r="J147" s="11"/>
      <c r="K147" s="32"/>
    </row>
    <row r="148" spans="1:11" ht="33.75" customHeight="1">
      <c r="A148" s="26"/>
      <c r="B148" s="26"/>
      <c r="C148" s="26"/>
      <c r="D148" s="10" t="s">
        <v>13</v>
      </c>
      <c r="E148" s="14">
        <f t="shared" si="56"/>
        <v>22909398.82</v>
      </c>
      <c r="F148" s="14"/>
      <c r="G148" s="14">
        <v>28220</v>
      </c>
      <c r="H148" s="11">
        <v>5773000</v>
      </c>
      <c r="I148" s="11">
        <v>9686978.8200000003</v>
      </c>
      <c r="J148" s="11">
        <v>7421200</v>
      </c>
      <c r="K148" s="32"/>
    </row>
    <row r="149" spans="1:11" ht="27" customHeight="1">
      <c r="A149" s="26"/>
      <c r="B149" s="26"/>
      <c r="C149" s="26"/>
      <c r="D149" s="23" t="s">
        <v>120</v>
      </c>
      <c r="E149" s="14"/>
      <c r="F149" s="14"/>
      <c r="G149" s="14"/>
      <c r="H149" s="14"/>
      <c r="I149" s="14"/>
      <c r="J149" s="14"/>
      <c r="K149" s="32"/>
    </row>
    <row r="150" spans="1:11" ht="21.75" customHeight="1">
      <c r="A150" s="27"/>
      <c r="B150" s="27"/>
      <c r="C150" s="27"/>
      <c r="D150" s="10" t="s">
        <v>14</v>
      </c>
      <c r="E150" s="14">
        <f t="shared" si="56"/>
        <v>58649847.760000005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38296566.82</v>
      </c>
      <c r="J150" s="14">
        <f t="shared" si="57"/>
        <v>7421200</v>
      </c>
      <c r="K150" s="33"/>
    </row>
    <row r="151" spans="1:11" ht="36" customHeight="1">
      <c r="A151" s="25" t="s">
        <v>102</v>
      </c>
      <c r="B151" s="25" t="s">
        <v>103</v>
      </c>
      <c r="C151" s="25" t="s">
        <v>125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31"/>
    </row>
    <row r="152" spans="1:11" ht="33.75" customHeight="1">
      <c r="A152" s="26"/>
      <c r="B152" s="26"/>
      <c r="C152" s="26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32"/>
    </row>
    <row r="153" spans="1:11" ht="36.75" customHeight="1">
      <c r="A153" s="26"/>
      <c r="B153" s="26"/>
      <c r="C153" s="26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32"/>
    </row>
    <row r="154" spans="1:11" ht="27.75" customHeight="1">
      <c r="A154" s="26"/>
      <c r="B154" s="26"/>
      <c r="C154" s="26"/>
      <c r="D154" s="23" t="s">
        <v>120</v>
      </c>
      <c r="E154" s="14"/>
      <c r="F154" s="14"/>
      <c r="G154" s="14"/>
      <c r="H154" s="14"/>
      <c r="I154" s="14"/>
      <c r="J154" s="14"/>
      <c r="K154" s="32"/>
    </row>
    <row r="155" spans="1:11" ht="59.25" customHeight="1">
      <c r="A155" s="27"/>
      <c r="B155" s="27"/>
      <c r="C155" s="27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33"/>
    </row>
    <row r="156" spans="1:11" ht="33.75" customHeight="1">
      <c r="A156" s="25" t="s">
        <v>104</v>
      </c>
      <c r="B156" s="25" t="s">
        <v>48</v>
      </c>
      <c r="C156" s="25" t="s">
        <v>130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31"/>
    </row>
    <row r="157" spans="1:11" ht="33" customHeight="1">
      <c r="A157" s="26"/>
      <c r="B157" s="26"/>
      <c r="C157" s="32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32"/>
    </row>
    <row r="158" spans="1:11" ht="32.25" customHeight="1">
      <c r="A158" s="26"/>
      <c r="B158" s="26"/>
      <c r="C158" s="32"/>
      <c r="D158" s="12" t="s">
        <v>13</v>
      </c>
      <c r="E158" s="14">
        <f t="shared" si="60"/>
        <v>88258.6</v>
      </c>
      <c r="F158" s="14"/>
      <c r="G158" s="14">
        <v>4730</v>
      </c>
      <c r="H158" s="13">
        <v>39528.6</v>
      </c>
      <c r="I158" s="13">
        <v>17000</v>
      </c>
      <c r="J158" s="13">
        <v>27000</v>
      </c>
      <c r="K158" s="32"/>
    </row>
    <row r="159" spans="1:11" ht="26.25" customHeight="1">
      <c r="A159" s="26"/>
      <c r="B159" s="26"/>
      <c r="C159" s="32"/>
      <c r="D159" s="23" t="s">
        <v>120</v>
      </c>
      <c r="E159" s="14"/>
      <c r="F159" s="14"/>
      <c r="G159" s="14"/>
      <c r="H159" s="14"/>
      <c r="I159" s="14"/>
      <c r="J159" s="14"/>
      <c r="K159" s="32"/>
    </row>
    <row r="160" spans="1:11" ht="15.75" customHeight="1">
      <c r="A160" s="27"/>
      <c r="B160" s="27"/>
      <c r="C160" s="33"/>
      <c r="D160" s="12" t="s">
        <v>14</v>
      </c>
      <c r="E160" s="14">
        <f t="shared" si="60"/>
        <v>88258.6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17000</v>
      </c>
      <c r="J160" s="14">
        <f t="shared" si="61"/>
        <v>27000</v>
      </c>
      <c r="K160" s="33"/>
    </row>
    <row r="161" spans="1:11" ht="32.25" customHeight="1">
      <c r="A161" s="25" t="s">
        <v>105</v>
      </c>
      <c r="B161" s="25" t="s">
        <v>55</v>
      </c>
      <c r="C161" s="25" t="s">
        <v>131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31"/>
    </row>
    <row r="162" spans="1:11" ht="33" customHeight="1">
      <c r="A162" s="26"/>
      <c r="B162" s="32"/>
      <c r="C162" s="26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32"/>
    </row>
    <row r="163" spans="1:11" ht="32.25" customHeight="1">
      <c r="A163" s="26"/>
      <c r="B163" s="32"/>
      <c r="C163" s="26"/>
      <c r="D163" s="12" t="s">
        <v>13</v>
      </c>
      <c r="E163" s="14">
        <f t="shared" si="62"/>
        <v>370000</v>
      </c>
      <c r="F163" s="14"/>
      <c r="G163" s="14">
        <v>370000</v>
      </c>
      <c r="H163" s="13"/>
      <c r="I163" s="13"/>
      <c r="J163" s="13"/>
      <c r="K163" s="32"/>
    </row>
    <row r="164" spans="1:11" ht="24.75" customHeight="1">
      <c r="A164" s="26"/>
      <c r="B164" s="32"/>
      <c r="C164" s="26"/>
      <c r="D164" s="23" t="s">
        <v>120</v>
      </c>
      <c r="E164" s="14"/>
      <c r="F164" s="14"/>
      <c r="G164" s="14"/>
      <c r="H164" s="14"/>
      <c r="I164" s="14"/>
      <c r="J164" s="14"/>
      <c r="K164" s="32"/>
    </row>
    <row r="165" spans="1:11" ht="37.5" customHeight="1">
      <c r="A165" s="27"/>
      <c r="B165" s="33"/>
      <c r="C165" s="27"/>
      <c r="D165" s="12" t="s">
        <v>14</v>
      </c>
      <c r="E165" s="14">
        <f t="shared" si="62"/>
        <v>370000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0</v>
      </c>
      <c r="K165" s="33"/>
    </row>
    <row r="166" spans="1:11" ht="35.25" customHeight="1">
      <c r="A166" s="25" t="s">
        <v>106</v>
      </c>
      <c r="B166" s="25" t="s">
        <v>57</v>
      </c>
      <c r="C166" s="25" t="s">
        <v>132</v>
      </c>
      <c r="D166" s="15" t="s">
        <v>11</v>
      </c>
      <c r="E166" s="14">
        <f>SUM(F166:J166)</f>
        <v>691511.07000000007</v>
      </c>
      <c r="F166" s="14"/>
      <c r="G166" s="14"/>
      <c r="H166" s="14">
        <v>266820</v>
      </c>
      <c r="I166" s="14">
        <v>223873</v>
      </c>
      <c r="J166" s="14">
        <v>200818.07</v>
      </c>
      <c r="K166" s="31"/>
    </row>
    <row r="167" spans="1:11" ht="33.75" customHeight="1">
      <c r="A167" s="26"/>
      <c r="B167" s="26"/>
      <c r="C167" s="26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32"/>
    </row>
    <row r="168" spans="1:11" ht="37.5" customHeight="1">
      <c r="A168" s="26"/>
      <c r="B168" s="26"/>
      <c r="C168" s="26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32"/>
    </row>
    <row r="169" spans="1:11" ht="25.5" customHeight="1">
      <c r="A169" s="26"/>
      <c r="B169" s="26"/>
      <c r="C169" s="26"/>
      <c r="D169" s="23" t="s">
        <v>120</v>
      </c>
      <c r="E169" s="14"/>
      <c r="F169" s="14"/>
      <c r="G169" s="14"/>
      <c r="H169" s="14"/>
      <c r="I169" s="14"/>
      <c r="J169" s="14"/>
      <c r="K169" s="32"/>
    </row>
    <row r="170" spans="1:11" ht="62.25" customHeight="1">
      <c r="A170" s="27"/>
      <c r="B170" s="27"/>
      <c r="C170" s="27"/>
      <c r="D170" s="15" t="s">
        <v>14</v>
      </c>
      <c r="E170" s="14">
        <f t="shared" si="64"/>
        <v>691511.07000000007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200818.07</v>
      </c>
      <c r="K170" s="33"/>
    </row>
    <row r="171" spans="1:11" ht="36" customHeight="1">
      <c r="A171" s="25" t="s">
        <v>107</v>
      </c>
      <c r="B171" s="25" t="s">
        <v>117</v>
      </c>
      <c r="C171" s="25" t="s">
        <v>85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31"/>
    </row>
    <row r="172" spans="1:11" ht="32.25" customHeight="1">
      <c r="A172" s="26"/>
      <c r="B172" s="26"/>
      <c r="C172" s="26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32"/>
    </row>
    <row r="173" spans="1:11" ht="36" customHeight="1">
      <c r="A173" s="26"/>
      <c r="B173" s="26"/>
      <c r="C173" s="26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32"/>
    </row>
    <row r="174" spans="1:11" ht="25.5" customHeight="1">
      <c r="A174" s="26"/>
      <c r="B174" s="26"/>
      <c r="C174" s="26"/>
      <c r="D174" s="23" t="s">
        <v>120</v>
      </c>
      <c r="E174" s="14"/>
      <c r="F174" s="14"/>
      <c r="G174" s="14"/>
      <c r="H174" s="14"/>
      <c r="I174" s="14"/>
      <c r="J174" s="14"/>
      <c r="K174" s="32"/>
    </row>
    <row r="175" spans="1:11" ht="15" customHeight="1">
      <c r="A175" s="27"/>
      <c r="B175" s="27"/>
      <c r="C175" s="27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33"/>
    </row>
    <row r="176" spans="1:11" ht="39" customHeight="1">
      <c r="A176" s="25" t="s">
        <v>108</v>
      </c>
      <c r="B176" s="25" t="s">
        <v>113</v>
      </c>
      <c r="C176" s="25" t="s">
        <v>116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31"/>
    </row>
    <row r="177" spans="1:11" ht="35.25" customHeight="1">
      <c r="A177" s="26"/>
      <c r="B177" s="26"/>
      <c r="C177" s="26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32"/>
    </row>
    <row r="178" spans="1:11" ht="34.5" customHeight="1">
      <c r="A178" s="26"/>
      <c r="B178" s="26"/>
      <c r="C178" s="26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32"/>
    </row>
    <row r="179" spans="1:11" ht="24" customHeight="1">
      <c r="A179" s="26"/>
      <c r="B179" s="26"/>
      <c r="C179" s="26"/>
      <c r="D179" s="23" t="s">
        <v>120</v>
      </c>
      <c r="E179" s="14"/>
      <c r="F179" s="14"/>
      <c r="G179" s="14"/>
      <c r="H179" s="14"/>
      <c r="I179" s="14"/>
      <c r="J179" s="14"/>
      <c r="K179" s="32"/>
    </row>
    <row r="180" spans="1:11" ht="15" customHeight="1">
      <c r="A180" s="27"/>
      <c r="B180" s="27"/>
      <c r="C180" s="27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33"/>
    </row>
    <row r="181" spans="1:11" ht="36" customHeight="1">
      <c r="A181" s="25" t="s">
        <v>109</v>
      </c>
      <c r="B181" s="25" t="s">
        <v>110</v>
      </c>
      <c r="C181" s="25" t="s">
        <v>133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31"/>
    </row>
    <row r="182" spans="1:11" ht="36" customHeight="1">
      <c r="A182" s="26"/>
      <c r="B182" s="26"/>
      <c r="C182" s="26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32"/>
    </row>
    <row r="183" spans="1:11" ht="36" customHeight="1">
      <c r="A183" s="26"/>
      <c r="B183" s="26"/>
      <c r="C183" s="26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32"/>
    </row>
    <row r="184" spans="1:11" ht="22.5" customHeight="1">
      <c r="A184" s="26"/>
      <c r="B184" s="26"/>
      <c r="C184" s="26"/>
      <c r="D184" s="23" t="s">
        <v>120</v>
      </c>
      <c r="E184" s="14"/>
      <c r="F184" s="14"/>
      <c r="G184" s="14"/>
      <c r="H184" s="14"/>
      <c r="I184" s="14"/>
      <c r="J184" s="14"/>
      <c r="K184" s="32"/>
    </row>
    <row r="185" spans="1:11" ht="15" customHeight="1">
      <c r="A185" s="27"/>
      <c r="B185" s="27"/>
      <c r="C185" s="27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33"/>
    </row>
    <row r="186" spans="1:11" ht="37.5" customHeight="1">
      <c r="A186" s="25" t="s">
        <v>111</v>
      </c>
      <c r="B186" s="25" t="s">
        <v>112</v>
      </c>
      <c r="C186" s="25" t="s">
        <v>116</v>
      </c>
      <c r="D186" s="20" t="s">
        <v>11</v>
      </c>
      <c r="E186" s="14">
        <f>SUM(F186:J186)</f>
        <v>26044.959999999999</v>
      </c>
      <c r="F186" s="14"/>
      <c r="G186" s="14"/>
      <c r="H186" s="14"/>
      <c r="I186" s="14">
        <v>26044.959999999999</v>
      </c>
      <c r="J186" s="14"/>
      <c r="K186" s="31"/>
    </row>
    <row r="187" spans="1:11" ht="33.75" customHeight="1">
      <c r="A187" s="26"/>
      <c r="B187" s="26"/>
      <c r="C187" s="26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32"/>
    </row>
    <row r="188" spans="1:11" ht="33.75" customHeight="1">
      <c r="A188" s="26"/>
      <c r="B188" s="26"/>
      <c r="C188" s="26"/>
      <c r="D188" s="20" t="s">
        <v>13</v>
      </c>
      <c r="E188" s="14">
        <f t="shared" si="72"/>
        <v>1019551</v>
      </c>
      <c r="F188" s="14"/>
      <c r="G188" s="14"/>
      <c r="H188" s="14">
        <v>1204</v>
      </c>
      <c r="I188" s="14">
        <v>12500</v>
      </c>
      <c r="J188" s="14">
        <v>1005847</v>
      </c>
      <c r="K188" s="32"/>
    </row>
    <row r="189" spans="1:11" ht="25.5" customHeight="1">
      <c r="A189" s="26"/>
      <c r="B189" s="26"/>
      <c r="C189" s="26"/>
      <c r="D189" s="23" t="s">
        <v>120</v>
      </c>
      <c r="E189" s="14"/>
      <c r="F189" s="14"/>
      <c r="G189" s="14"/>
      <c r="H189" s="14"/>
      <c r="I189" s="14"/>
      <c r="J189" s="14"/>
      <c r="K189" s="32"/>
    </row>
    <row r="190" spans="1:11" ht="15" customHeight="1">
      <c r="A190" s="27"/>
      <c r="B190" s="27"/>
      <c r="C190" s="27"/>
      <c r="D190" s="20" t="s">
        <v>14</v>
      </c>
      <c r="E190" s="14">
        <f t="shared" si="72"/>
        <v>1045595.96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38544.959999999999</v>
      </c>
      <c r="J190" s="14">
        <f t="shared" si="73"/>
        <v>1005847</v>
      </c>
      <c r="K190" s="33"/>
    </row>
    <row r="191" spans="1:11" ht="34.5" customHeight="1">
      <c r="A191" s="25" t="s">
        <v>114</v>
      </c>
      <c r="B191" s="25" t="s">
        <v>115</v>
      </c>
      <c r="C191" s="25" t="s">
        <v>134</v>
      </c>
      <c r="D191" s="21" t="s">
        <v>11</v>
      </c>
      <c r="E191" s="14">
        <f>SUM(F191:J192)</f>
        <v>1325885.3999999999</v>
      </c>
      <c r="F191" s="14"/>
      <c r="G191" s="14"/>
      <c r="H191" s="14">
        <v>662942.69999999995</v>
      </c>
      <c r="I191" s="14">
        <v>662942.69999999995</v>
      </c>
      <c r="J191" s="14"/>
      <c r="K191" s="31"/>
    </row>
    <row r="192" spans="1:11" ht="34.5" customHeight="1">
      <c r="A192" s="26"/>
      <c r="B192" s="26"/>
      <c r="C192" s="26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32"/>
    </row>
    <row r="193" spans="1:11" ht="38.25" customHeight="1">
      <c r="A193" s="26"/>
      <c r="B193" s="26"/>
      <c r="C193" s="26"/>
      <c r="D193" s="21" t="s">
        <v>13</v>
      </c>
      <c r="E193" s="14">
        <f>SUM(F193:J193)</f>
        <v>284118.3</v>
      </c>
      <c r="F193" s="14"/>
      <c r="G193" s="14"/>
      <c r="H193" s="14">
        <v>284118.3</v>
      </c>
      <c r="I193" s="14"/>
      <c r="J193" s="14"/>
      <c r="K193" s="32"/>
    </row>
    <row r="194" spans="1:11" ht="26.25" customHeight="1">
      <c r="A194" s="26"/>
      <c r="B194" s="26"/>
      <c r="C194" s="26"/>
      <c r="D194" s="23" t="s">
        <v>120</v>
      </c>
      <c r="E194" s="14"/>
      <c r="F194" s="14"/>
      <c r="G194" s="14"/>
      <c r="H194" s="14"/>
      <c r="I194" s="14"/>
      <c r="J194" s="14"/>
      <c r="K194" s="32"/>
    </row>
    <row r="195" spans="1:11" ht="25.5" customHeight="1">
      <c r="A195" s="27"/>
      <c r="B195" s="27"/>
      <c r="C195" s="27"/>
      <c r="D195" s="21" t="s">
        <v>14</v>
      </c>
      <c r="E195" s="14">
        <f>SUM(F195:J195)</f>
        <v>1610003.7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0</v>
      </c>
      <c r="K195" s="33"/>
    </row>
    <row r="196" spans="1:11" ht="34.5" customHeight="1">
      <c r="A196" s="25" t="s">
        <v>118</v>
      </c>
      <c r="B196" s="25" t="s">
        <v>119</v>
      </c>
      <c r="C196" s="25" t="s">
        <v>135</v>
      </c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31"/>
    </row>
    <row r="197" spans="1:11" ht="33.75" customHeight="1">
      <c r="A197" s="26"/>
      <c r="B197" s="26"/>
      <c r="C197" s="26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32"/>
    </row>
    <row r="198" spans="1:11" ht="36" customHeight="1">
      <c r="A198" s="26"/>
      <c r="B198" s="26"/>
      <c r="C198" s="26"/>
      <c r="D198" s="22" t="s">
        <v>13</v>
      </c>
      <c r="E198" s="14">
        <f t="shared" si="75"/>
        <v>250000</v>
      </c>
      <c r="F198" s="14"/>
      <c r="G198" s="14"/>
      <c r="H198" s="14"/>
      <c r="I198" s="14"/>
      <c r="J198" s="14">
        <v>250000</v>
      </c>
      <c r="K198" s="32"/>
    </row>
    <row r="199" spans="1:11" ht="24.75" customHeight="1">
      <c r="A199" s="26"/>
      <c r="B199" s="26"/>
      <c r="C199" s="26"/>
      <c r="D199" s="23" t="s">
        <v>120</v>
      </c>
      <c r="E199" s="14"/>
      <c r="F199" s="14"/>
      <c r="G199" s="14"/>
      <c r="H199" s="14"/>
      <c r="I199" s="14"/>
      <c r="J199" s="14"/>
      <c r="K199" s="32"/>
    </row>
    <row r="200" spans="1:11" ht="15" customHeight="1">
      <c r="A200" s="26"/>
      <c r="B200" s="26"/>
      <c r="C200" s="27"/>
      <c r="D200" s="22" t="s">
        <v>14</v>
      </c>
      <c r="E200" s="14">
        <f t="shared" si="75"/>
        <v>250000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0</v>
      </c>
      <c r="J200" s="14">
        <f t="shared" si="76"/>
        <v>250000</v>
      </c>
      <c r="K200" s="32"/>
    </row>
    <row r="201" spans="1:11" ht="45.75" customHeight="1">
      <c r="A201" s="24"/>
      <c r="B201" s="54" t="s">
        <v>40</v>
      </c>
      <c r="C201" s="48"/>
      <c r="D201" s="4" t="s">
        <v>11</v>
      </c>
      <c r="E201" s="8">
        <f>SUM(F201:J201)</f>
        <v>174410715.10999998</v>
      </c>
      <c r="F201" s="8">
        <f>F7+F12+F17+F22+F27+F32+F37+F42+F47+F52+F57+F62+F67+F72+F77+F82+F87+F92+F97+F102+F107+F112+F117+F122+F127+F132+F137+F142+F146+F151+F156+F161+F166</f>
        <v>22252178</v>
      </c>
      <c r="G201" s="8">
        <f>G7+G12+G17+G22+G27+G32+G37+G42+G47+G52+G57+G62+G67+G72+G77+G82+G87+G92+G97+G102+G107+G112+G117+G122+G127+G132+G137+G142+G146+G151+G156+G161+G166</f>
        <v>20822519.5</v>
      </c>
      <c r="H201" s="8">
        <f>H7+H12+H17+H22+H27+H32+H37+H42+H47+H52+H57+H62+H67+H72+H77+H82+H87+H92+H97+H102+H107+H112+H117+H122+H127+H132+H137+H146+H151+H156+H161+H166+H171+H176+H181+H186+H191+H142</f>
        <v>71770754.379999995</v>
      </c>
      <c r="I201" s="8">
        <f>I7+I12+I17+I22+I27+I32+I37+I42+I47+I52+I57+I62+I67+I72+I77+I82+I87+I92+I97+I102+I107+I112+I117+I122+I127+I132+I137+I146+I151+I156+I161+I166+I171+I176+I181+I186+I191+I142</f>
        <v>48919851.160000004</v>
      </c>
      <c r="J201" s="8">
        <f>J7+J12+J17+J22+J27+J32+J37+J42+J47+J52+J57+J62+J67+J72+J77+J82+J87+J92+J97+J102+J107+J112+J117+J122+J127+J132+J137+J142+J146+J151+J156+J161+J166</f>
        <v>10645412.07</v>
      </c>
      <c r="K201" s="53"/>
    </row>
    <row r="202" spans="1:11" ht="39" customHeight="1">
      <c r="A202" s="24"/>
      <c r="B202" s="55"/>
      <c r="C202" s="48"/>
      <c r="D202" s="4" t="s">
        <v>12</v>
      </c>
      <c r="E202" s="8">
        <f t="shared" ref="E202:E205" si="77">SUM(F202:J202)</f>
        <v>138172997.35000002</v>
      </c>
      <c r="F202" s="8">
        <f>F8+F13+F18+F23+F28+F33+F38+F43+F48+F53+F58+F63+F68+F73+F78+F83+F88+F98+F103+F108+F113+F118+F123+F128+F133+F138+F147+F152+F157+F162+F167</f>
        <v>2742850</v>
      </c>
      <c r="G202" s="8">
        <f>G8+G13+G18+G23+G28+G33+G38+G43+G48+G53+G58+G63+G68+G73+G78+G83+G88+G98+G103+G108+G113+G118+G123+G128+G133+G138+G147+G152+G157+G162+G167</f>
        <v>12657475</v>
      </c>
      <c r="H202" s="8">
        <f>H8+H13+H18+H38+H43+H48+H53+H58+H63+H68+H73+H78+H83+H88+H93+H98+H103+H108+H113+H118+H123+H128+H138+H143+H147+H152+H157+H162+H167+H172+H177+H182+H187</f>
        <v>119616000</v>
      </c>
      <c r="I202" s="8">
        <f>I8+I13+I18+I38+I43+I48+I53+I58+I63+I68+I73+I78+I83+I88+I93+I98+I103+I108+I113+I118+I123+I128+I138+I143+I147+I152+I157+I162+I167+I172+I177+I182+I187</f>
        <v>2959537.55</v>
      </c>
      <c r="J202" s="8">
        <f>J8+J13+J18+J23+J28+J33+J38+J43+J48+J53+J58+J63+J68+J73+J78+J83+J88+J93+J98+J103+J108+J113+J118+J128+J133+J138+J143+J147+J152+J157+J162+J167+J172+J177+J182+J187+J192+J197</f>
        <v>197134.8</v>
      </c>
      <c r="K202" s="53"/>
    </row>
    <row r="203" spans="1:11" ht="33.75" customHeight="1">
      <c r="A203" s="24"/>
      <c r="B203" s="55"/>
      <c r="C203" s="48"/>
      <c r="D203" s="4" t="s">
        <v>13</v>
      </c>
      <c r="E203" s="8">
        <f t="shared" si="77"/>
        <v>185204477.06</v>
      </c>
      <c r="F203" s="8">
        <f>F9+F14+F19+F24+F34+F39+F44+F49+F54+F59+F64+F69+F74+F79+F84+F89+F99+F104+F109+F114+F119+F124+F134+F144+F148+F153+F158+F163+F168+F139+F29</f>
        <v>26086072</v>
      </c>
      <c r="G203" s="8">
        <f>G9+G14+G19+G24+G34+G39+G44+G49+G54+G59+G64+G69+G74+G79+G84+G89+G99+G104+G109+G114+G119+G124+G134+G144+G148+G153+G158+G163+G168+G139</f>
        <v>24667632.199999999</v>
      </c>
      <c r="H203" s="8">
        <f>H9+H14+H19+H24+H29+H34+H39+H44+H49+H54+H59+H69+H74+H79+H84+H89+H99+H104+H109+H114+H119+H129+H139+H144+H148+H153+H158+H163+H168+H173+H178+H183+H188+H193+H198</f>
        <v>40615921.809999995</v>
      </c>
      <c r="I203" s="8">
        <f>I9+I14+I19+I24+I29+I34+I39+I44+I49+I54+I59+I69+I74+I79+I84+I89+I99+I104+I109+I114+I119+I129+I139+I144+I148+I153+I158+I163+I168+I173+I178+I183+I188+I193+I198</f>
        <v>43682815.049999997</v>
      </c>
      <c r="J203" s="8">
        <f>J9+J14+J19+J24+J34+J39+J44+J49+J54+J59+J64+J69+J74+J79+J84+J89+J99+J104+J109+J114+J119+J124+J134+J144+J148+J153+J158+J163+J168+J173+J178+J183+J188+J193+J198</f>
        <v>50152036</v>
      </c>
      <c r="K203" s="53"/>
    </row>
    <row r="204" spans="1:11" ht="22.5" customHeight="1">
      <c r="A204" s="24"/>
      <c r="B204" s="55"/>
      <c r="C204" s="48"/>
      <c r="D204" s="23" t="s">
        <v>120</v>
      </c>
      <c r="E204" s="8"/>
      <c r="F204" s="8"/>
      <c r="G204" s="8"/>
      <c r="H204" s="8"/>
      <c r="I204" s="8"/>
      <c r="J204" s="8"/>
      <c r="K204" s="53"/>
    </row>
    <row r="205" spans="1:11" s="1" customFormat="1" ht="46.5" customHeight="1">
      <c r="A205" s="24"/>
      <c r="B205" s="56"/>
      <c r="C205" s="48"/>
      <c r="D205" s="5" t="s">
        <v>39</v>
      </c>
      <c r="E205" s="8">
        <f t="shared" si="77"/>
        <v>497788189.51999998</v>
      </c>
      <c r="F205" s="8">
        <f>SUM(F201:F203)</f>
        <v>51081100</v>
      </c>
      <c r="G205" s="8">
        <f t="shared" ref="G205:J205" si="78">SUM(G201:G203)</f>
        <v>58147626.700000003</v>
      </c>
      <c r="H205" s="8">
        <f t="shared" si="78"/>
        <v>232002676.19</v>
      </c>
      <c r="I205" s="8">
        <f t="shared" si="78"/>
        <v>95562203.75999999</v>
      </c>
      <c r="J205" s="8">
        <f t="shared" si="78"/>
        <v>60994582.870000005</v>
      </c>
      <c r="K205" s="53"/>
    </row>
  </sheetData>
  <mergeCells count="169">
    <mergeCell ref="K181:K185"/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  <mergeCell ref="C181:C185"/>
    <mergeCell ref="K176:K180"/>
    <mergeCell ref="A201:A205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B102:B106"/>
    <mergeCell ref="B146:B150"/>
    <mergeCell ref="C201:C205"/>
    <mergeCell ref="K201:K205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01:B205"/>
    <mergeCell ref="A146:A150"/>
    <mergeCell ref="A176:A180"/>
    <mergeCell ref="B176:B180"/>
    <mergeCell ref="C176:C180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  <mergeCell ref="B122:B126"/>
    <mergeCell ref="K122:K126"/>
    <mergeCell ref="B117:B121"/>
    <mergeCell ref="K117:K121"/>
    <mergeCell ref="C117:C121"/>
    <mergeCell ref="A127:A13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1" max="16383" man="1"/>
    <brk id="31" max="9" man="1"/>
    <brk id="76" max="16383" man="1"/>
    <brk id="86" max="16383" man="1"/>
    <brk id="10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2016-12-23T09:37:56Z</dcterms:modified>
</cp:coreProperties>
</file>