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9" i="2" l="1"/>
  <c r="I49" i="2"/>
  <c r="I48" i="2"/>
  <c r="J46" i="2"/>
  <c r="I46" i="2"/>
  <c r="G45" i="2" l="1"/>
  <c r="D45" i="2"/>
  <c r="C45" i="2"/>
  <c r="G48" i="2"/>
  <c r="D48" i="2"/>
  <c r="C48" i="2"/>
  <c r="J48" i="2" s="1"/>
  <c r="C7" i="2"/>
  <c r="C16" i="2"/>
  <c r="C18" i="2"/>
  <c r="C27" i="2"/>
  <c r="C21" i="2"/>
  <c r="I8" i="2" l="1"/>
  <c r="J23" i="2"/>
  <c r="C37" i="2" l="1"/>
  <c r="I34" i="2"/>
  <c r="C50" i="2" l="1"/>
  <c r="C40" i="2"/>
  <c r="C31" i="2"/>
  <c r="C54" i="2" l="1"/>
  <c r="I53" i="2"/>
  <c r="J52" i="2"/>
  <c r="J51" i="2"/>
  <c r="I51" i="2"/>
  <c r="G50" i="2"/>
  <c r="J50" i="2" s="1"/>
  <c r="F50" i="2"/>
  <c r="E50" i="2"/>
  <c r="D50" i="2"/>
  <c r="J47" i="2"/>
  <c r="F45" i="2"/>
  <c r="E45" i="2"/>
  <c r="J45" i="2"/>
  <c r="J44" i="2"/>
  <c r="I44" i="2"/>
  <c r="J43" i="2"/>
  <c r="I43" i="2"/>
  <c r="J42" i="2"/>
  <c r="I42" i="2"/>
  <c r="J41" i="2"/>
  <c r="I41" i="2"/>
  <c r="G40" i="2"/>
  <c r="J40" i="2" s="1"/>
  <c r="F40" i="2"/>
  <c r="E40" i="2"/>
  <c r="D40" i="2"/>
  <c r="I39" i="2"/>
  <c r="J38" i="2"/>
  <c r="I38" i="2"/>
  <c r="G37" i="2"/>
  <c r="J37" i="2" s="1"/>
  <c r="F37" i="2"/>
  <c r="E37" i="2"/>
  <c r="D37" i="2"/>
  <c r="J36" i="2"/>
  <c r="I36" i="2"/>
  <c r="J35" i="2"/>
  <c r="I35" i="2"/>
  <c r="J33" i="2"/>
  <c r="I33" i="2"/>
  <c r="J32" i="2"/>
  <c r="I32" i="2"/>
  <c r="G31" i="2"/>
  <c r="J31" i="2" s="1"/>
  <c r="F31" i="2"/>
  <c r="E31" i="2"/>
  <c r="D31" i="2"/>
  <c r="I30" i="2"/>
  <c r="J29" i="2"/>
  <c r="I29" i="2"/>
  <c r="J28" i="2"/>
  <c r="I28" i="2"/>
  <c r="G27" i="2"/>
  <c r="J27" i="2" s="1"/>
  <c r="F27" i="2"/>
  <c r="E27" i="2"/>
  <c r="D27" i="2"/>
  <c r="J26" i="2"/>
  <c r="I26" i="2"/>
  <c r="J25" i="2"/>
  <c r="I25" i="2"/>
  <c r="J24" i="2"/>
  <c r="I24" i="2"/>
  <c r="I23" i="2"/>
  <c r="I22" i="2"/>
  <c r="G21" i="2"/>
  <c r="F21" i="2"/>
  <c r="E21" i="2"/>
  <c r="D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4" i="2" l="1"/>
  <c r="G54" i="2"/>
  <c r="I50" i="2"/>
  <c r="I45" i="2"/>
  <c r="I40" i="2"/>
  <c r="I21" i="2"/>
  <c r="J54" i="2"/>
  <c r="I18" i="2"/>
  <c r="I31" i="2"/>
  <c r="E54" i="2"/>
  <c r="F54" i="2"/>
  <c r="I7" i="2"/>
  <c r="I16" i="2"/>
  <c r="I27" i="2"/>
  <c r="I37" i="2"/>
  <c r="J7" i="2"/>
  <c r="J21" i="2"/>
  <c r="I54" i="2" l="1"/>
</calcChain>
</file>

<file path=xl/sharedStrings.xml><?xml version="1.0" encoding="utf-8"?>
<sst xmlns="http://schemas.openxmlformats.org/spreadsheetml/2006/main" count="151" uniqueCount="111">
  <si>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</si>
  <si>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</si>
  <si>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</si>
  <si>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</si>
  <si>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</si>
  <si>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</si>
  <si>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</si>
  <si>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</si>
  <si>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</si>
  <si>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</si>
  <si>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</si>
  <si>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</si>
  <si>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</si>
  <si>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</si>
  <si>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</si>
  <si>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</si>
  <si>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</si>
  <si>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</si>
  <si>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</si>
  <si>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</si>
  <si>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</si>
  <si>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</si>
  <si>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</si>
  <si>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</si>
  <si>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</si>
  <si>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</si>
  <si>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</si>
  <si>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</si>
  <si>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</si>
  <si>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</si>
  <si>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</si>
  <si>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</si>
  <si>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</si>
  <si>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</si>
  <si>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</si>
  <si>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</si>
  <si>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</si>
  <si>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</si>
  <si>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</si>
  <si>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</si>
  <si>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</si>
  <si>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</si>
  <si>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</si>
  <si>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</si>
  <si>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</si>
  <si>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</si>
  <si>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</si>
  <si>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</si>
  <si>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</si>
  <si>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</si>
  <si>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</si>
  <si>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</si>
  <si>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</si>
  <si>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</si>
  <si>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</si>
  <si>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</si>
  <si>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</si>
  <si>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</si>
  <si>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</si>
  <si>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</si>
  <si>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</si>
  <si>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</si>
  <si>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</si>
  <si>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</si>
  <si>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</si>
  <si>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</si>
  <si>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</si>
  <si>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</si>
  <si>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</si>
  <si>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</si>
  <si>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</si>
  <si>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</si>
  <si>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</si>
  <si>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</si>
  <si>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</si>
  <si>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</si>
  <si>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</si>
  <si>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</si>
  <si>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</si>
  <si>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</si>
  <si>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</si>
  <si>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</si>
  <si>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</si>
  <si>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</si>
  <si>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</si>
  <si>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</si>
  <si>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</si>
  <si>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</si>
  <si>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</si>
  <si>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</si>
  <si>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</si>
  <si>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</si>
  <si>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Уточненные назначения на 2017 год</t>
  </si>
  <si>
    <t>Темп роста 2017 к соответствующему периоду 2016, %</t>
  </si>
  <si>
    <t>Начальное профессиональное образование</t>
  </si>
  <si>
    <t>0703</t>
  </si>
  <si>
    <t>Кассовое исполнение                                                               за 1 поугодие 2016 года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</si>
  <si>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</si>
  <si>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</si>
  <si>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</si>
  <si>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</si>
  <si>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</si>
  <si>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</si>
  <si>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</si>
  <si>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</si>
  <si>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И.о.заместителя главы администрации района, начальник финансового управления</t>
  </si>
  <si>
    <t>Н.Н.Приходова</t>
  </si>
  <si>
    <t>Исп.Л.А.Бунакова</t>
  </si>
  <si>
    <t>тел. 2-24-15</t>
  </si>
  <si>
    <t>Сведения об исполнении консолидированного бюджета Трубчевского муниципального района за 9 месяцев 2017 года по расходам в разрезе разделов и подразделов классификации расходов бюджетов в сравнении с соответствующим периодом прошлого года</t>
  </si>
  <si>
    <t>Кассовое исполнение                                                               за 9 месяцев                                                                        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</si>
</sst>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I42" sqref="I42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109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96</v>
      </c>
      <c r="D4" s="28" t="s">
        <v>92</v>
      </c>
      <c r="E4" s="29" t="s">
        <v>3</v>
      </c>
      <c r="F4" s="29"/>
      <c r="G4" s="29" t="s">
        <v>110</v>
      </c>
      <c r="H4" s="29"/>
      <c r="I4" s="29" t="s">
        <v>4</v>
      </c>
      <c r="J4" s="30" t="s">
        <v>93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8" t="s">
        <v>5</v>
      </c>
      <c r="B7" s="9" t="s">
        <v>6</v>
      </c>
      <c r="C7" s="10">
        <f>SUM(C8:C15)</f>
        <v>29714034.950000003</v>
      </c>
      <c r="D7" s="10">
        <f>SUM(D8:D15)</f>
        <v>40087812.770000003</v>
      </c>
      <c r="E7" s="10">
        <f>SUM(E8:E15)</f>
        <v>0</v>
      </c>
      <c r="F7" s="10">
        <f>SUM(F8:F15)</f>
        <v>0</v>
      </c>
      <c r="G7" s="10">
        <f>SUM(G8:G15)</f>
        <v>27483299.289999999</v>
      </c>
      <c r="H7" s="10" t="s">
        <v>7</v>
      </c>
      <c r="I7" s="11">
        <f t="shared" ref="I7:I15" si="0">G7/D7*100</f>
        <v>68.5577420940444</v>
      </c>
      <c r="J7" s="11">
        <f>G7/C7*100</f>
        <v>92.492653172974741</v>
      </c>
    </row>
    <row r="8" spans="1:10" ht="48.75" customHeight="1" x14ac:dyDescent="0.25">
      <c r="A8" s="12" t="s">
        <v>8</v>
      </c>
      <c r="B8" s="13" t="s">
        <v>9</v>
      </c>
      <c r="C8" s="14">
        <v>782170.8</v>
      </c>
      <c r="D8" s="14">
        <v>1041600</v>
      </c>
      <c r="E8" s="14"/>
      <c r="F8" s="14"/>
      <c r="G8" s="14">
        <v>750758.66</v>
      </c>
      <c r="H8" s="14" t="s">
        <v>7</v>
      </c>
      <c r="I8" s="15">
        <f t="shared" si="0"/>
        <v>72.077444316436257</v>
      </c>
      <c r="J8" s="15">
        <f>G8/C8*100</f>
        <v>95.983979458195066</v>
      </c>
    </row>
    <row r="9" spans="1:10" ht="63" x14ac:dyDescent="0.25">
      <c r="A9" s="12" t="s">
        <v>10</v>
      </c>
      <c r="B9" s="13" t="s">
        <v>11</v>
      </c>
      <c r="C9" s="14">
        <v>643140.72</v>
      </c>
      <c r="D9" s="14">
        <v>1013100</v>
      </c>
      <c r="E9" s="14"/>
      <c r="F9" s="14"/>
      <c r="G9" s="14">
        <v>705890.8</v>
      </c>
      <c r="H9" s="14" t="s">
        <v>7</v>
      </c>
      <c r="I9" s="15">
        <f t="shared" si="0"/>
        <v>69.676320205310432</v>
      </c>
      <c r="J9" s="15">
        <f t="shared" ref="J9:J54" si="1">G9/C9*100</f>
        <v>109.75681962728159</v>
      </c>
    </row>
    <row r="10" spans="1:10" ht="63" customHeight="1" x14ac:dyDescent="0.25">
      <c r="A10" s="12" t="s">
        <v>12</v>
      </c>
      <c r="B10" s="13" t="s">
        <v>13</v>
      </c>
      <c r="C10" s="14">
        <v>16726811.52</v>
      </c>
      <c r="D10" s="14">
        <v>21993198.530000001</v>
      </c>
      <c r="E10" s="14"/>
      <c r="F10" s="14"/>
      <c r="G10" s="14">
        <v>16059029.02</v>
      </c>
      <c r="H10" s="14" t="s">
        <v>7</v>
      </c>
      <c r="I10" s="15">
        <f t="shared" si="0"/>
        <v>73.018160583120959</v>
      </c>
      <c r="J10" s="15">
        <f t="shared" si="1"/>
        <v>96.007711934808725</v>
      </c>
    </row>
    <row r="11" spans="1:10" ht="17.25" hidden="1" customHeight="1" x14ac:dyDescent="0.25">
      <c r="A11" s="12" t="s">
        <v>14</v>
      </c>
      <c r="B11" s="13" t="s">
        <v>15</v>
      </c>
      <c r="C11" s="14"/>
      <c r="D11" s="14"/>
      <c r="E11" s="14"/>
      <c r="F11" s="14"/>
      <c r="G11" s="14"/>
      <c r="H11" s="14" t="s">
        <v>7</v>
      </c>
      <c r="I11" s="15" t="e">
        <f t="shared" si="0"/>
        <v>#DIV/0!</v>
      </c>
      <c r="J11" s="15"/>
    </row>
    <row r="12" spans="1:10" ht="52.5" customHeight="1" x14ac:dyDescent="0.25">
      <c r="A12" s="12" t="s">
        <v>16</v>
      </c>
      <c r="B12" s="13" t="s">
        <v>17</v>
      </c>
      <c r="C12" s="14">
        <v>5250753.24</v>
      </c>
      <c r="D12" s="14">
        <v>5989362</v>
      </c>
      <c r="E12" s="14"/>
      <c r="F12" s="14"/>
      <c r="G12" s="14">
        <v>4880809.95</v>
      </c>
      <c r="H12" s="14" t="s">
        <v>7</v>
      </c>
      <c r="I12" s="15">
        <f t="shared" si="0"/>
        <v>81.491316604339488</v>
      </c>
      <c r="J12" s="15">
        <f t="shared" si="1"/>
        <v>92.954471994955142</v>
      </c>
    </row>
    <row r="13" spans="1:10" ht="31.5" x14ac:dyDescent="0.25">
      <c r="A13" s="12" t="s">
        <v>98</v>
      </c>
      <c r="B13" s="13" t="s">
        <v>97</v>
      </c>
      <c r="C13" s="14"/>
      <c r="D13" s="14"/>
      <c r="E13" s="14"/>
      <c r="F13" s="14"/>
      <c r="G13" s="14"/>
      <c r="H13" s="14"/>
      <c r="I13" s="15"/>
      <c r="J13" s="15"/>
    </row>
    <row r="14" spans="1:10" ht="15.75" x14ac:dyDescent="0.25">
      <c r="A14" s="12" t="s">
        <v>18</v>
      </c>
      <c r="B14" s="13" t="s">
        <v>19</v>
      </c>
      <c r="C14" s="14"/>
      <c r="D14" s="14"/>
      <c r="E14" s="14"/>
      <c r="F14" s="14"/>
      <c r="G14" s="14"/>
      <c r="H14" s="14" t="s">
        <v>7</v>
      </c>
      <c r="I14" s="15"/>
      <c r="J14" s="15"/>
    </row>
    <row r="15" spans="1:10" ht="15.75" x14ac:dyDescent="0.25">
      <c r="A15" s="12" t="s">
        <v>20</v>
      </c>
      <c r="B15" s="13" t="s">
        <v>21</v>
      </c>
      <c r="C15" s="14">
        <v>6311158.6699999999</v>
      </c>
      <c r="D15" s="14">
        <v>10050552.24</v>
      </c>
      <c r="E15" s="14"/>
      <c r="F15" s="14"/>
      <c r="G15" s="14">
        <v>5086810.8600000003</v>
      </c>
      <c r="H15" s="14" t="s">
        <v>7</v>
      </c>
      <c r="I15" s="15">
        <f t="shared" si="0"/>
        <v>50.612252327340777</v>
      </c>
      <c r="J15" s="15">
        <f t="shared" si="1"/>
        <v>80.600268920191809</v>
      </c>
    </row>
    <row r="16" spans="1:10" ht="15.75" x14ac:dyDescent="0.25">
      <c r="A16" s="8" t="s">
        <v>22</v>
      </c>
      <c r="B16" s="9" t="s">
        <v>23</v>
      </c>
      <c r="C16" s="10">
        <f t="shared" ref="C16:H16" si="2">C17</f>
        <v>656688.75</v>
      </c>
      <c r="D16" s="10">
        <f t="shared" si="2"/>
        <v>859234</v>
      </c>
      <c r="E16" s="10">
        <f t="shared" si="2"/>
        <v>0</v>
      </c>
      <c r="F16" s="10">
        <f t="shared" si="2"/>
        <v>0</v>
      </c>
      <c r="G16" s="10">
        <f t="shared" si="2"/>
        <v>644425.5</v>
      </c>
      <c r="H16" s="10" t="str">
        <f t="shared" si="2"/>
        <v>-</v>
      </c>
      <c r="I16" s="11">
        <f>G16/D16*100</f>
        <v>75</v>
      </c>
      <c r="J16" s="11">
        <f t="shared" si="1"/>
        <v>98.132562800870275</v>
      </c>
    </row>
    <row r="17" spans="1:10" ht="21.75" customHeight="1" x14ac:dyDescent="0.25">
      <c r="A17" s="12" t="s">
        <v>24</v>
      </c>
      <c r="B17" s="13" t="s">
        <v>25</v>
      </c>
      <c r="C17" s="14">
        <v>656688.75</v>
      </c>
      <c r="D17" s="14">
        <v>859234</v>
      </c>
      <c r="E17" s="14"/>
      <c r="F17" s="14"/>
      <c r="G17" s="14">
        <v>644425.5</v>
      </c>
      <c r="H17" s="14" t="s">
        <v>7</v>
      </c>
      <c r="I17" s="15">
        <f t="shared" ref="I17:I54" si="3">G17/D17*100</f>
        <v>75</v>
      </c>
      <c r="J17" s="15">
        <f t="shared" si="1"/>
        <v>98.132562800870275</v>
      </c>
    </row>
    <row r="18" spans="1:10" ht="47.25" x14ac:dyDescent="0.25">
      <c r="A18" s="8" t="s">
        <v>26</v>
      </c>
      <c r="B18" s="9" t="s">
        <v>27</v>
      </c>
      <c r="C18" s="10">
        <f t="shared" ref="C18:G18" si="4">C19+C20</f>
        <v>4707880.95</v>
      </c>
      <c r="D18" s="10">
        <f t="shared" si="4"/>
        <v>6935037.7300000004</v>
      </c>
      <c r="E18" s="10">
        <f t="shared" si="4"/>
        <v>0</v>
      </c>
      <c r="F18" s="10">
        <f t="shared" si="4"/>
        <v>0</v>
      </c>
      <c r="G18" s="10">
        <f t="shared" si="4"/>
        <v>5200347.9000000004</v>
      </c>
      <c r="H18" s="10" t="s">
        <v>7</v>
      </c>
      <c r="I18" s="11">
        <f t="shared" si="3"/>
        <v>74.98658410327063</v>
      </c>
      <c r="J18" s="11">
        <f t="shared" si="1"/>
        <v>110.46048010198729</v>
      </c>
    </row>
    <row r="19" spans="1:10" ht="63" x14ac:dyDescent="0.25">
      <c r="A19" s="12" t="s">
        <v>28</v>
      </c>
      <c r="B19" s="13" t="s">
        <v>29</v>
      </c>
      <c r="C19" s="14">
        <v>614054.94999999995</v>
      </c>
      <c r="D19" s="14">
        <v>1256037.73</v>
      </c>
      <c r="E19" s="14"/>
      <c r="F19" s="14"/>
      <c r="G19" s="14">
        <v>1081858.33</v>
      </c>
      <c r="H19" s="14" t="s">
        <v>7</v>
      </c>
      <c r="I19" s="15">
        <f t="shared" si="3"/>
        <v>86.132629948942707</v>
      </c>
      <c r="J19" s="15">
        <f t="shared" si="1"/>
        <v>176.18265759440587</v>
      </c>
    </row>
    <row r="20" spans="1:10" ht="15.75" x14ac:dyDescent="0.25">
      <c r="A20" s="12" t="s">
        <v>30</v>
      </c>
      <c r="B20" s="13" t="s">
        <v>31</v>
      </c>
      <c r="C20" s="14">
        <v>4093826</v>
      </c>
      <c r="D20" s="14">
        <v>5679000</v>
      </c>
      <c r="E20" s="14"/>
      <c r="F20" s="14"/>
      <c r="G20" s="14">
        <v>4118489.57</v>
      </c>
      <c r="H20" s="14" t="s">
        <v>7</v>
      </c>
      <c r="I20" s="15">
        <f t="shared" si="3"/>
        <v>72.521387039971813</v>
      </c>
      <c r="J20" s="15">
        <f t="shared" si="1"/>
        <v>100.60245770093795</v>
      </c>
    </row>
    <row r="21" spans="1:10" ht="15.75" x14ac:dyDescent="0.25">
      <c r="A21" s="8" t="s">
        <v>32</v>
      </c>
      <c r="B21" s="9" t="s">
        <v>33</v>
      </c>
      <c r="C21" s="10">
        <f>SUM(C22:C26)</f>
        <v>34627352.140000001</v>
      </c>
      <c r="D21" s="10">
        <f>SUM(D22:D26)</f>
        <v>39525885.630000003</v>
      </c>
      <c r="E21" s="10">
        <f>SUM(E22:E26)</f>
        <v>0</v>
      </c>
      <c r="F21" s="10">
        <f>SUM(F22:F26)</f>
        <v>0</v>
      </c>
      <c r="G21" s="10">
        <f>SUM(G22:G26)</f>
        <v>12309207.77</v>
      </c>
      <c r="H21" s="10" t="s">
        <v>7</v>
      </c>
      <c r="I21" s="11">
        <f t="shared" si="3"/>
        <v>31.142142861075722</v>
      </c>
      <c r="J21" s="11">
        <f t="shared" si="1"/>
        <v>35.547643724629296</v>
      </c>
    </row>
    <row r="22" spans="1:10" ht="15.75" x14ac:dyDescent="0.25">
      <c r="A22" s="12" t="s">
        <v>34</v>
      </c>
      <c r="B22" s="13" t="s">
        <v>35</v>
      </c>
      <c r="C22" s="14"/>
      <c r="D22" s="14">
        <v>200818.07</v>
      </c>
      <c r="E22" s="14"/>
      <c r="F22" s="14"/>
      <c r="G22" s="14">
        <v>9104.2900000000009</v>
      </c>
      <c r="H22" s="14" t="s">
        <v>7</v>
      </c>
      <c r="I22" s="15">
        <f t="shared" si="3"/>
        <v>4.5336009852101462</v>
      </c>
      <c r="J22" s="15">
        <v>0</v>
      </c>
    </row>
    <row r="23" spans="1:10" ht="15.75" x14ac:dyDescent="0.25">
      <c r="A23" s="12" t="s">
        <v>36</v>
      </c>
      <c r="B23" s="13" t="s">
        <v>37</v>
      </c>
      <c r="C23" s="14">
        <v>141500</v>
      </c>
      <c r="D23" s="14">
        <v>118800</v>
      </c>
      <c r="E23" s="14"/>
      <c r="F23" s="14"/>
      <c r="G23" s="14">
        <v>118800</v>
      </c>
      <c r="H23" s="14" t="s">
        <v>7</v>
      </c>
      <c r="I23" s="15">
        <f t="shared" si="3"/>
        <v>100</v>
      </c>
      <c r="J23" s="15">
        <f t="shared" si="1"/>
        <v>83.957597173144876</v>
      </c>
    </row>
    <row r="24" spans="1:10" ht="15.75" x14ac:dyDescent="0.25">
      <c r="A24" s="12" t="s">
        <v>38</v>
      </c>
      <c r="B24" s="13" t="s">
        <v>39</v>
      </c>
      <c r="C24" s="14">
        <v>3522130.03</v>
      </c>
      <c r="D24" s="14">
        <v>4200000</v>
      </c>
      <c r="E24" s="14"/>
      <c r="F24" s="14"/>
      <c r="G24" s="14">
        <v>2800000</v>
      </c>
      <c r="H24" s="14" t="s">
        <v>7</v>
      </c>
      <c r="I24" s="15">
        <f t="shared" si="3"/>
        <v>66.666666666666657</v>
      </c>
      <c r="J24" s="15">
        <f t="shared" si="1"/>
        <v>79.497348938023165</v>
      </c>
    </row>
    <row r="25" spans="1:10" ht="15.75" x14ac:dyDescent="0.25">
      <c r="A25" s="12" t="s">
        <v>40</v>
      </c>
      <c r="B25" s="13" t="s">
        <v>41</v>
      </c>
      <c r="C25" s="14">
        <v>30810705.579999998</v>
      </c>
      <c r="D25" s="14">
        <v>33805823.560000002</v>
      </c>
      <c r="E25" s="14"/>
      <c r="F25" s="14"/>
      <c r="G25" s="14">
        <v>8934114</v>
      </c>
      <c r="H25" s="14" t="s">
        <v>7</v>
      </c>
      <c r="I25" s="15">
        <f t="shared" si="3"/>
        <v>26.427736582554651</v>
      </c>
      <c r="J25" s="15">
        <f t="shared" si="1"/>
        <v>28.996784824685605</v>
      </c>
    </row>
    <row r="26" spans="1:10" ht="31.5" x14ac:dyDescent="0.25">
      <c r="A26" s="12" t="s">
        <v>42</v>
      </c>
      <c r="B26" s="13" t="s">
        <v>43</v>
      </c>
      <c r="C26" s="14">
        <v>153016.53</v>
      </c>
      <c r="D26" s="14">
        <v>1200444</v>
      </c>
      <c r="E26" s="14"/>
      <c r="F26" s="14"/>
      <c r="G26" s="14">
        <v>447189.48</v>
      </c>
      <c r="H26" s="14" t="s">
        <v>7</v>
      </c>
      <c r="I26" s="15">
        <f t="shared" si="3"/>
        <v>37.252006757499721</v>
      </c>
      <c r="J26" s="15">
        <f t="shared" si="1"/>
        <v>292.24913151539897</v>
      </c>
    </row>
    <row r="27" spans="1:10" ht="31.5" x14ac:dyDescent="0.25">
      <c r="A27" s="8" t="s">
        <v>44</v>
      </c>
      <c r="B27" s="9" t="s">
        <v>45</v>
      </c>
      <c r="C27" s="10">
        <f>C28+C29+C30</f>
        <v>2700848.5</v>
      </c>
      <c r="D27" s="10">
        <f>D28+D29+D30</f>
        <v>19876744.98</v>
      </c>
      <c r="E27" s="10">
        <f>E28+E29+E30</f>
        <v>0</v>
      </c>
      <c r="F27" s="10">
        <f>F28+F29+F30</f>
        <v>0</v>
      </c>
      <c r="G27" s="10">
        <f>G28+G29+G30</f>
        <v>2378745.83</v>
      </c>
      <c r="H27" s="10" t="s">
        <v>7</v>
      </c>
      <c r="I27" s="11">
        <f t="shared" si="3"/>
        <v>11.967481760185063</v>
      </c>
      <c r="J27" s="11">
        <f t="shared" si="1"/>
        <v>88.074019331332366</v>
      </c>
    </row>
    <row r="28" spans="1:10" ht="15.75" x14ac:dyDescent="0.25">
      <c r="A28" s="12" t="s">
        <v>46</v>
      </c>
      <c r="B28" s="13" t="s">
        <v>47</v>
      </c>
      <c r="C28" s="14">
        <v>8082.8</v>
      </c>
      <c r="D28" s="14">
        <v>27000</v>
      </c>
      <c r="E28" s="14"/>
      <c r="F28" s="14"/>
      <c r="G28" s="14">
        <v>14255.83</v>
      </c>
      <c r="H28" s="14" t="s">
        <v>7</v>
      </c>
      <c r="I28" s="15">
        <f t="shared" si="3"/>
        <v>52.799370370370369</v>
      </c>
      <c r="J28" s="15">
        <f t="shared" si="1"/>
        <v>176.37242044835949</v>
      </c>
    </row>
    <row r="29" spans="1:10" ht="15.75" x14ac:dyDescent="0.25">
      <c r="A29" s="12" t="s">
        <v>48</v>
      </c>
      <c r="B29" s="13" t="s">
        <v>49</v>
      </c>
      <c r="C29" s="14">
        <v>2692765.7</v>
      </c>
      <c r="D29" s="14">
        <v>18849744.98</v>
      </c>
      <c r="E29" s="14"/>
      <c r="F29" s="14"/>
      <c r="G29" s="14">
        <v>1364490</v>
      </c>
      <c r="H29" s="14" t="s">
        <v>7</v>
      </c>
      <c r="I29" s="15">
        <f t="shared" si="3"/>
        <v>7.238771672761378</v>
      </c>
      <c r="J29" s="15">
        <f t="shared" si="1"/>
        <v>50.67243689267135</v>
      </c>
    </row>
    <row r="30" spans="1:10" ht="15.75" x14ac:dyDescent="0.25">
      <c r="A30" s="12" t="s">
        <v>50</v>
      </c>
      <c r="B30" s="13" t="s">
        <v>51</v>
      </c>
      <c r="C30" s="14"/>
      <c r="D30" s="14">
        <v>1000000</v>
      </c>
      <c r="E30" s="14"/>
      <c r="F30" s="14"/>
      <c r="G30" s="14">
        <v>1000000</v>
      </c>
      <c r="H30" s="14" t="s">
        <v>7</v>
      </c>
      <c r="I30" s="15">
        <f t="shared" si="3"/>
        <v>100</v>
      </c>
      <c r="J30" s="15">
        <v>0</v>
      </c>
    </row>
    <row r="31" spans="1:10" ht="15.75" x14ac:dyDescent="0.25">
      <c r="A31" s="8" t="s">
        <v>52</v>
      </c>
      <c r="B31" s="9" t="s">
        <v>53</v>
      </c>
      <c r="C31" s="10">
        <f>SUM(C32:C36)</f>
        <v>179572754.31999999</v>
      </c>
      <c r="D31" s="10">
        <f>SUM(D32:D36)</f>
        <v>238138318.19999999</v>
      </c>
      <c r="E31" s="10">
        <f>SUM(E32:E36)</f>
        <v>0</v>
      </c>
      <c r="F31" s="10">
        <f>SUM(F32:F36)</f>
        <v>0</v>
      </c>
      <c r="G31" s="10">
        <f>SUM(G32:G36)</f>
        <v>174910656.52000001</v>
      </c>
      <c r="H31" s="10" t="s">
        <v>7</v>
      </c>
      <c r="I31" s="11">
        <f t="shared" si="3"/>
        <v>73.449186104145426</v>
      </c>
      <c r="J31" s="11">
        <f t="shared" si="1"/>
        <v>97.403783320217897</v>
      </c>
    </row>
    <row r="32" spans="1:10" ht="15.75" x14ac:dyDescent="0.25">
      <c r="A32" s="12" t="s">
        <v>54</v>
      </c>
      <c r="B32" s="13" t="s">
        <v>55</v>
      </c>
      <c r="C32" s="14">
        <v>47288641.119999997</v>
      </c>
      <c r="D32" s="14">
        <v>60581388.189999998</v>
      </c>
      <c r="E32" s="14"/>
      <c r="F32" s="14"/>
      <c r="G32" s="14">
        <v>43536126.479999997</v>
      </c>
      <c r="H32" s="14" t="s">
        <v>7</v>
      </c>
      <c r="I32" s="15">
        <f t="shared" si="3"/>
        <v>71.863864102055004</v>
      </c>
      <c r="J32" s="15">
        <f t="shared" si="1"/>
        <v>92.064659607203353</v>
      </c>
    </row>
    <row r="33" spans="1:10" ht="15.75" x14ac:dyDescent="0.25">
      <c r="A33" s="12" t="s">
        <v>56</v>
      </c>
      <c r="B33" s="13" t="s">
        <v>57</v>
      </c>
      <c r="C33" s="14">
        <v>114420318.84</v>
      </c>
      <c r="D33" s="14">
        <v>135095447</v>
      </c>
      <c r="E33" s="14"/>
      <c r="F33" s="14"/>
      <c r="G33" s="14">
        <v>97045141.120000005</v>
      </c>
      <c r="H33" s="14" t="s">
        <v>7</v>
      </c>
      <c r="I33" s="15">
        <f t="shared" si="3"/>
        <v>71.83450166162892</v>
      </c>
      <c r="J33" s="15">
        <f t="shared" si="1"/>
        <v>84.814604699453227</v>
      </c>
    </row>
    <row r="34" spans="1:10" ht="15.75" x14ac:dyDescent="0.25">
      <c r="A34" s="12" t="s">
        <v>94</v>
      </c>
      <c r="B34" s="13" t="s">
        <v>95</v>
      </c>
      <c r="C34" s="14">
        <v>0</v>
      </c>
      <c r="D34" s="14">
        <v>20496283.010000002</v>
      </c>
      <c r="E34" s="14"/>
      <c r="F34" s="14"/>
      <c r="G34" s="14">
        <v>15634567.9</v>
      </c>
      <c r="H34" s="14"/>
      <c r="I34" s="15">
        <f t="shared" si="3"/>
        <v>76.280015710028977</v>
      </c>
      <c r="J34" s="15">
        <v>0</v>
      </c>
    </row>
    <row r="35" spans="1:10" ht="15.75" x14ac:dyDescent="0.25">
      <c r="A35" s="12" t="s">
        <v>58</v>
      </c>
      <c r="B35" s="13" t="s">
        <v>59</v>
      </c>
      <c r="C35" s="14">
        <v>13659</v>
      </c>
      <c r="D35" s="14">
        <v>40000</v>
      </c>
      <c r="E35" s="14"/>
      <c r="F35" s="14"/>
      <c r="G35" s="14">
        <v>36993</v>
      </c>
      <c r="H35" s="14" t="s">
        <v>7</v>
      </c>
      <c r="I35" s="15">
        <f t="shared" si="3"/>
        <v>92.482500000000002</v>
      </c>
      <c r="J35" s="15">
        <f t="shared" si="1"/>
        <v>270.83241818581155</v>
      </c>
    </row>
    <row r="36" spans="1:10" ht="15.75" x14ac:dyDescent="0.25">
      <c r="A36" s="12" t="s">
        <v>60</v>
      </c>
      <c r="B36" s="13" t="s">
        <v>61</v>
      </c>
      <c r="C36" s="14">
        <v>17850135.359999999</v>
      </c>
      <c r="D36" s="14">
        <v>21925200</v>
      </c>
      <c r="E36" s="14"/>
      <c r="F36" s="14"/>
      <c r="G36" s="14">
        <v>18657828.02</v>
      </c>
      <c r="H36" s="14" t="s">
        <v>7</v>
      </c>
      <c r="I36" s="15">
        <f t="shared" si="3"/>
        <v>85.097641161768195</v>
      </c>
      <c r="J36" s="15">
        <f t="shared" si="1"/>
        <v>104.52485453869409</v>
      </c>
    </row>
    <row r="37" spans="1:10" ht="15.75" x14ac:dyDescent="0.25">
      <c r="A37" s="8" t="s">
        <v>62</v>
      </c>
      <c r="B37" s="9" t="s">
        <v>63</v>
      </c>
      <c r="C37" s="10">
        <f>C38+C39</f>
        <v>22330627.530000001</v>
      </c>
      <c r="D37" s="10">
        <f>D38+D39</f>
        <v>32906943.039999999</v>
      </c>
      <c r="E37" s="10">
        <f>E38+E39</f>
        <v>0</v>
      </c>
      <c r="F37" s="10">
        <f>F38+F39</f>
        <v>0</v>
      </c>
      <c r="G37" s="10">
        <f>G38+G39</f>
        <v>24576167.690000001</v>
      </c>
      <c r="H37" s="10" t="s">
        <v>7</v>
      </c>
      <c r="I37" s="11">
        <f t="shared" si="3"/>
        <v>74.683836964516786</v>
      </c>
      <c r="J37" s="11">
        <f t="shared" si="1"/>
        <v>110.05587575621524</v>
      </c>
    </row>
    <row r="38" spans="1:10" ht="15.75" x14ac:dyDescent="0.25">
      <c r="A38" s="12" t="s">
        <v>64</v>
      </c>
      <c r="B38" s="13" t="s">
        <v>65</v>
      </c>
      <c r="C38" s="14">
        <v>22330627.530000001</v>
      </c>
      <c r="D38" s="14">
        <v>32906943.039999999</v>
      </c>
      <c r="E38" s="14"/>
      <c r="F38" s="14"/>
      <c r="G38" s="14">
        <v>24576167.690000001</v>
      </c>
      <c r="H38" s="14" t="s">
        <v>7</v>
      </c>
      <c r="I38" s="15">
        <f t="shared" si="3"/>
        <v>74.683836964516786</v>
      </c>
      <c r="J38" s="15">
        <f t="shared" si="1"/>
        <v>110.05587575621524</v>
      </c>
    </row>
    <row r="39" spans="1:10" ht="31.5" hidden="1" x14ac:dyDescent="0.25">
      <c r="A39" s="12" t="s">
        <v>66</v>
      </c>
      <c r="B39" s="13" t="s">
        <v>67</v>
      </c>
      <c r="C39" s="14"/>
      <c r="D39" s="14"/>
      <c r="E39" s="14"/>
      <c r="F39" s="14"/>
      <c r="G39" s="14"/>
      <c r="H39" s="14" t="s">
        <v>7</v>
      </c>
      <c r="I39" s="15" t="e">
        <f t="shared" si="3"/>
        <v>#DIV/0!</v>
      </c>
      <c r="J39" s="15"/>
    </row>
    <row r="40" spans="1:10" ht="15.75" x14ac:dyDescent="0.25">
      <c r="A40" s="8" t="s">
        <v>68</v>
      </c>
      <c r="B40" s="9" t="s">
        <v>69</v>
      </c>
      <c r="C40" s="10">
        <f>SUM(C41:C44)</f>
        <v>14779781.170000002</v>
      </c>
      <c r="D40" s="10">
        <f>SUM(D41:D44)</f>
        <v>26418421.759999998</v>
      </c>
      <c r="E40" s="10">
        <f>SUM(E41:E44)</f>
        <v>0</v>
      </c>
      <c r="F40" s="10">
        <f>SUM(F41:F44)</f>
        <v>0</v>
      </c>
      <c r="G40" s="10">
        <f>SUM(G41:G44)</f>
        <v>20523711.73</v>
      </c>
      <c r="H40" s="10" t="s">
        <v>7</v>
      </c>
      <c r="I40" s="11">
        <f t="shared" si="3"/>
        <v>77.687122707212026</v>
      </c>
      <c r="J40" s="11">
        <f t="shared" si="1"/>
        <v>138.86343440360963</v>
      </c>
    </row>
    <row r="41" spans="1:10" ht="15.75" x14ac:dyDescent="0.25">
      <c r="A41" s="12" t="s">
        <v>70</v>
      </c>
      <c r="B41" s="13" t="s">
        <v>71</v>
      </c>
      <c r="C41" s="14">
        <v>3708936.84</v>
      </c>
      <c r="D41" s="14">
        <v>5640221</v>
      </c>
      <c r="E41" s="14"/>
      <c r="F41" s="14"/>
      <c r="G41" s="14">
        <v>4607617.32</v>
      </c>
      <c r="H41" s="14" t="s">
        <v>7</v>
      </c>
      <c r="I41" s="15">
        <f t="shared" si="3"/>
        <v>81.692141495874012</v>
      </c>
      <c r="J41" s="15">
        <f t="shared" si="1"/>
        <v>124.23013706536995</v>
      </c>
    </row>
    <row r="42" spans="1:10" ht="15.75" x14ac:dyDescent="0.25">
      <c r="A42" s="12" t="s">
        <v>72</v>
      </c>
      <c r="B42" s="13" t="s">
        <v>73</v>
      </c>
      <c r="C42" s="14">
        <v>111270</v>
      </c>
      <c r="D42" s="14">
        <v>3047936.14</v>
      </c>
      <c r="E42" s="14"/>
      <c r="F42" s="14"/>
      <c r="G42" s="14">
        <v>2360821.71</v>
      </c>
      <c r="H42" s="14" t="s">
        <v>7</v>
      </c>
      <c r="I42" s="15">
        <f t="shared" si="3"/>
        <v>77.456403335274601</v>
      </c>
      <c r="J42" s="15">
        <f t="shared" si="1"/>
        <v>2121.7055001348072</v>
      </c>
    </row>
    <row r="43" spans="1:10" ht="15.75" x14ac:dyDescent="0.25">
      <c r="A43" s="12" t="s">
        <v>74</v>
      </c>
      <c r="B43" s="13" t="s">
        <v>75</v>
      </c>
      <c r="C43" s="14">
        <v>9773431.2100000009</v>
      </c>
      <c r="D43" s="14">
        <v>16077008.619999999</v>
      </c>
      <c r="E43" s="14"/>
      <c r="F43" s="14"/>
      <c r="G43" s="14">
        <v>12429401.390000001</v>
      </c>
      <c r="H43" s="14" t="s">
        <v>7</v>
      </c>
      <c r="I43" s="15">
        <f t="shared" si="3"/>
        <v>77.311654697613776</v>
      </c>
      <c r="J43" s="15">
        <f t="shared" si="1"/>
        <v>127.1754118173202</v>
      </c>
    </row>
    <row r="44" spans="1:10" ht="31.5" x14ac:dyDescent="0.25">
      <c r="A44" s="12" t="s">
        <v>76</v>
      </c>
      <c r="B44" s="13" t="s">
        <v>77</v>
      </c>
      <c r="C44" s="14">
        <v>1186143.1200000001</v>
      </c>
      <c r="D44" s="14">
        <v>1653256</v>
      </c>
      <c r="E44" s="14"/>
      <c r="F44" s="14"/>
      <c r="G44" s="14">
        <v>1125871.31</v>
      </c>
      <c r="H44" s="14" t="s">
        <v>7</v>
      </c>
      <c r="I44" s="15">
        <f t="shared" si="3"/>
        <v>68.100240374146537</v>
      </c>
      <c r="J44" s="15">
        <f t="shared" si="1"/>
        <v>94.918673051865781</v>
      </c>
    </row>
    <row r="45" spans="1:10" ht="15.75" x14ac:dyDescent="0.25">
      <c r="A45" s="8" t="s">
        <v>78</v>
      </c>
      <c r="B45" s="9" t="s">
        <v>79</v>
      </c>
      <c r="C45" s="10">
        <f>SUM(C46:C47)</f>
        <v>8394041.5</v>
      </c>
      <c r="D45" s="10">
        <f>SUM(D46:D46)</f>
        <v>11472305.5</v>
      </c>
      <c r="E45" s="10">
        <f>SUM(E47:E47)</f>
        <v>0</v>
      </c>
      <c r="F45" s="10">
        <f>SUM(F47:F47)</f>
        <v>0</v>
      </c>
      <c r="G45" s="10">
        <f>SUM(G46:G46)</f>
        <v>8364347.8600000003</v>
      </c>
      <c r="H45" s="10" t="s">
        <v>7</v>
      </c>
      <c r="I45" s="11">
        <f t="shared" si="3"/>
        <v>72.909040471420511</v>
      </c>
      <c r="J45" s="11">
        <f t="shared" si="1"/>
        <v>99.646253357217745</v>
      </c>
    </row>
    <row r="46" spans="1:10" ht="15.75" x14ac:dyDescent="0.25">
      <c r="A46" s="12" t="s">
        <v>100</v>
      </c>
      <c r="B46" s="9" t="s">
        <v>99</v>
      </c>
      <c r="C46" s="14">
        <v>8388056.54</v>
      </c>
      <c r="D46" s="14">
        <v>11472305.5</v>
      </c>
      <c r="E46" s="14"/>
      <c r="F46" s="14"/>
      <c r="G46" s="14">
        <v>8364347.8600000003</v>
      </c>
      <c r="H46" s="10"/>
      <c r="I46" s="15">
        <f t="shared" ref="I46" si="5">G46/D46*100</f>
        <v>72.909040471420511</v>
      </c>
      <c r="J46" s="15">
        <f t="shared" ref="J46" si="6">G46/C46*100</f>
        <v>99.717351929056036</v>
      </c>
    </row>
    <row r="47" spans="1:10" ht="13.5" customHeight="1" x14ac:dyDescent="0.25">
      <c r="A47" s="12" t="s">
        <v>80</v>
      </c>
      <c r="B47" s="13" t="s">
        <v>81</v>
      </c>
      <c r="C47" s="14">
        <v>5984.96</v>
      </c>
      <c r="D47" s="14"/>
      <c r="E47" s="14"/>
      <c r="F47" s="14"/>
      <c r="G47" s="14"/>
      <c r="H47" s="14" t="s">
        <v>7</v>
      </c>
      <c r="I47" s="15"/>
      <c r="J47" s="15">
        <f t="shared" si="1"/>
        <v>0</v>
      </c>
    </row>
    <row r="48" spans="1:10" ht="33.75" customHeight="1" x14ac:dyDescent="0.25">
      <c r="A48" s="8" t="s">
        <v>101</v>
      </c>
      <c r="B48" s="9" t="s">
        <v>102</v>
      </c>
      <c r="C48" s="10">
        <f>SUM(C49:C49)</f>
        <v>263003.24</v>
      </c>
      <c r="D48" s="10">
        <f>SUM(D49:D49)</f>
        <v>273820</v>
      </c>
      <c r="E48" s="14"/>
      <c r="F48" s="14"/>
      <c r="G48" s="10">
        <f>SUM(G49:G49)</f>
        <v>139686.78</v>
      </c>
      <c r="H48" s="14"/>
      <c r="I48" s="15">
        <f t="shared" ref="I48:I49" si="7">G48/D48*100</f>
        <v>51.014089547878172</v>
      </c>
      <c r="J48" s="15">
        <f t="shared" si="1"/>
        <v>53.112189796597185</v>
      </c>
    </row>
    <row r="49" spans="1:10" ht="28.5" customHeight="1" x14ac:dyDescent="0.25">
      <c r="A49" s="12" t="s">
        <v>103</v>
      </c>
      <c r="B49" s="13" t="s">
        <v>104</v>
      </c>
      <c r="C49" s="14">
        <v>263003.24</v>
      </c>
      <c r="D49" s="14">
        <v>273820</v>
      </c>
      <c r="E49" s="14"/>
      <c r="F49" s="14"/>
      <c r="G49" s="14">
        <v>139686.78</v>
      </c>
      <c r="H49" s="14"/>
      <c r="I49" s="15">
        <f t="shared" si="7"/>
        <v>51.014089547878172</v>
      </c>
      <c r="J49" s="15">
        <f t="shared" si="1"/>
        <v>53.112189796597185</v>
      </c>
    </row>
    <row r="50" spans="1:10" ht="66" customHeight="1" x14ac:dyDescent="0.25">
      <c r="A50" s="8" t="s">
        <v>82</v>
      </c>
      <c r="B50" s="9" t="s">
        <v>83</v>
      </c>
      <c r="C50" s="10">
        <f>C51+C52+C53</f>
        <v>23624000</v>
      </c>
      <c r="D50" s="10">
        <f>D51+D52+D53</f>
        <v>13361000</v>
      </c>
      <c r="E50" s="10">
        <f>E51+E52+E53</f>
        <v>0</v>
      </c>
      <c r="F50" s="10">
        <f>F51+F52+F53</f>
        <v>0</v>
      </c>
      <c r="G50" s="10">
        <f>G51+G52+G53</f>
        <v>10770625</v>
      </c>
      <c r="H50" s="10" t="s">
        <v>7</v>
      </c>
      <c r="I50" s="11">
        <f t="shared" si="3"/>
        <v>80.612416735274309</v>
      </c>
      <c r="J50" s="11">
        <f t="shared" si="1"/>
        <v>45.591876904842529</v>
      </c>
    </row>
    <row r="51" spans="1:10" ht="45" customHeight="1" x14ac:dyDescent="0.25">
      <c r="A51" s="12" t="s">
        <v>84</v>
      </c>
      <c r="B51" s="13" t="s">
        <v>85</v>
      </c>
      <c r="C51" s="14">
        <v>8176500</v>
      </c>
      <c r="D51" s="14">
        <v>1361000</v>
      </c>
      <c r="E51" s="14"/>
      <c r="F51" s="14"/>
      <c r="G51" s="14">
        <v>1020750</v>
      </c>
      <c r="H51" s="14" t="s">
        <v>7</v>
      </c>
      <c r="I51" s="15">
        <f t="shared" si="3"/>
        <v>75</v>
      </c>
      <c r="J51" s="15">
        <f t="shared" si="1"/>
        <v>12.483947899467987</v>
      </c>
    </row>
    <row r="52" spans="1:10" ht="17.25" customHeight="1" x14ac:dyDescent="0.25">
      <c r="A52" s="12" t="s">
        <v>86</v>
      </c>
      <c r="B52" s="13" t="s">
        <v>87</v>
      </c>
      <c r="C52" s="14">
        <v>15447500</v>
      </c>
      <c r="D52" s="14"/>
      <c r="E52" s="14"/>
      <c r="F52" s="14"/>
      <c r="G52" s="14"/>
      <c r="H52" s="14" t="s">
        <v>7</v>
      </c>
      <c r="I52" s="15"/>
      <c r="J52" s="15">
        <f t="shared" si="1"/>
        <v>0</v>
      </c>
    </row>
    <row r="53" spans="1:10" ht="30.75" customHeight="1" x14ac:dyDescent="0.25">
      <c r="A53" s="12" t="s">
        <v>88</v>
      </c>
      <c r="B53" s="13" t="s">
        <v>89</v>
      </c>
      <c r="C53" s="14"/>
      <c r="D53" s="14">
        <v>12000000</v>
      </c>
      <c r="E53" s="14"/>
      <c r="F53" s="14"/>
      <c r="G53" s="14">
        <v>9749875</v>
      </c>
      <c r="H53" s="14" t="s">
        <v>7</v>
      </c>
      <c r="I53" s="15">
        <f t="shared" si="3"/>
        <v>81.248958333333334</v>
      </c>
      <c r="J53" s="15">
        <v>0</v>
      </c>
    </row>
    <row r="54" spans="1:10" ht="23.25" customHeight="1" x14ac:dyDescent="0.25">
      <c r="A54" s="24" t="s">
        <v>90</v>
      </c>
      <c r="B54" s="25"/>
      <c r="C54" s="10">
        <f>C7+C16+C18+C21+C27+C31+C37+C40+C45+C48+C50</f>
        <v>321371013.05000001</v>
      </c>
      <c r="D54" s="10">
        <f>D7+D16+D18+D21+D27+D31+D37+D40+D45+D48+D50</f>
        <v>429855523.61000001</v>
      </c>
      <c r="E54" s="10">
        <f>E7+E16+E18+E21+E27+E31+E37+E40+E45+E50</f>
        <v>0</v>
      </c>
      <c r="F54" s="10">
        <f>F7+F16+F18+F21+F27+F31+F37+F40+F45+F50</f>
        <v>0</v>
      </c>
      <c r="G54" s="10">
        <f>G7+G16+G18+G21+G27+G31+G37+G40+G45+G48+G50</f>
        <v>287301221.86999995</v>
      </c>
      <c r="H54" s="16"/>
      <c r="I54" s="11">
        <f t="shared" si="3"/>
        <v>66.836694212324005</v>
      </c>
      <c r="J54" s="11">
        <f t="shared" si="1"/>
        <v>89.39861101452253</v>
      </c>
    </row>
    <row r="55" spans="1:10" x14ac:dyDescent="0.25">
      <c r="A55" s="17"/>
      <c r="B55" s="6"/>
      <c r="C55" s="6"/>
      <c r="D55" s="6"/>
      <c r="E55" s="18"/>
      <c r="F55" s="18"/>
      <c r="G55" s="18"/>
      <c r="H55" s="18" t="s">
        <v>91</v>
      </c>
    </row>
    <row r="57" spans="1:10" s="20" customFormat="1" ht="47.25" x14ac:dyDescent="0.25">
      <c r="A57" s="19" t="s">
        <v>105</v>
      </c>
      <c r="G57" s="20" t="s">
        <v>106</v>
      </c>
      <c r="I57" s="21"/>
      <c r="J57" s="21"/>
    </row>
    <row r="58" spans="1:10" x14ac:dyDescent="0.25">
      <c r="A58" s="22"/>
    </row>
    <row r="59" spans="1:10" x14ac:dyDescent="0.25">
      <c r="A59" s="22" t="s">
        <v>107</v>
      </c>
    </row>
    <row r="60" spans="1:10" x14ac:dyDescent="0.25">
      <c r="A60" s="22" t="s">
        <v>108</v>
      </c>
      <c r="C60" s="23"/>
      <c r="D60" s="23"/>
      <c r="E60" s="23"/>
      <c r="F60" s="23"/>
      <c r="G60" s="23"/>
    </row>
  </sheetData>
  <mergeCells count="11">
    <mergeCell ref="A54:B54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2017-12-19T07:16:51Z</dcterms:modified>
</cp:coreProperties>
</file>