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H24" i="1" l="1"/>
  <c r="H23" i="1"/>
  <c r="H22" i="1"/>
  <c r="H48" i="1" l="1"/>
  <c r="G48" i="1"/>
  <c r="F47" i="1"/>
  <c r="G47" i="1" s="1"/>
  <c r="G52" i="1" l="1"/>
  <c r="D47" i="1" l="1"/>
  <c r="E47" i="1" l="1"/>
  <c r="G29" i="1"/>
  <c r="G22" i="1"/>
  <c r="G8" i="1"/>
  <c r="G7" i="1"/>
  <c r="C44" i="1"/>
  <c r="C47" i="1"/>
  <c r="H47" i="1" s="1"/>
  <c r="G33" i="1" l="1"/>
  <c r="G14" i="1"/>
  <c r="E12" i="1"/>
  <c r="E15" i="1"/>
  <c r="E38" i="1"/>
  <c r="E44" i="1"/>
  <c r="E10" i="1"/>
  <c r="C49" i="1"/>
  <c r="C39" i="1"/>
  <c r="C36" i="1"/>
  <c r="C30" i="1"/>
  <c r="C26" i="1"/>
  <c r="C20" i="1"/>
  <c r="C17" i="1"/>
  <c r="C15" i="1"/>
  <c r="C6" i="1"/>
  <c r="C53" i="1" l="1"/>
  <c r="E49" i="1"/>
  <c r="E39" i="1"/>
  <c r="E36" i="1"/>
  <c r="E17" i="1"/>
  <c r="E30" i="1"/>
  <c r="E26" i="1"/>
  <c r="E20" i="1"/>
  <c r="H50" i="1"/>
  <c r="G50" i="1"/>
  <c r="F49" i="1"/>
  <c r="D49" i="1"/>
  <c r="H45" i="1"/>
  <c r="G45" i="1"/>
  <c r="F44" i="1"/>
  <c r="D44" i="1"/>
  <c r="H43" i="1"/>
  <c r="G43" i="1"/>
  <c r="H42" i="1"/>
  <c r="G42" i="1"/>
  <c r="H41" i="1"/>
  <c r="G41" i="1"/>
  <c r="H40" i="1"/>
  <c r="G40" i="1"/>
  <c r="F39" i="1"/>
  <c r="D39" i="1"/>
  <c r="H38" i="1"/>
  <c r="G38" i="1"/>
  <c r="H37" i="1"/>
  <c r="G37" i="1"/>
  <c r="F36" i="1"/>
  <c r="D36" i="1"/>
  <c r="H35" i="1"/>
  <c r="G35" i="1"/>
  <c r="H34" i="1"/>
  <c r="G34" i="1"/>
  <c r="H32" i="1"/>
  <c r="G32" i="1"/>
  <c r="H31" i="1"/>
  <c r="G31" i="1"/>
  <c r="F30" i="1"/>
  <c r="D30" i="1"/>
  <c r="H28" i="1"/>
  <c r="G28" i="1"/>
  <c r="H27" i="1"/>
  <c r="G27" i="1"/>
  <c r="F26" i="1"/>
  <c r="D26" i="1"/>
  <c r="H25" i="1"/>
  <c r="G25" i="1"/>
  <c r="G24" i="1"/>
  <c r="G23" i="1"/>
  <c r="G21" i="1"/>
  <c r="F20" i="1"/>
  <c r="H20" i="1" s="1"/>
  <c r="D20" i="1"/>
  <c r="H19" i="1"/>
  <c r="G19" i="1"/>
  <c r="H18" i="1"/>
  <c r="G18" i="1"/>
  <c r="F17" i="1"/>
  <c r="D17" i="1"/>
  <c r="H16" i="1"/>
  <c r="G16" i="1"/>
  <c r="D15" i="1"/>
  <c r="H14" i="1"/>
  <c r="G13" i="1"/>
  <c r="H12" i="1"/>
  <c r="G12" i="1"/>
  <c r="H11" i="1"/>
  <c r="G11" i="1"/>
  <c r="G10" i="1"/>
  <c r="H9" i="1"/>
  <c r="G9" i="1"/>
  <c r="H8" i="1"/>
  <c r="H7" i="1"/>
  <c r="F6" i="1"/>
  <c r="E6" i="1"/>
  <c r="D6" i="1"/>
  <c r="F53" i="1" l="1"/>
  <c r="D53" i="1"/>
  <c r="E53" i="1"/>
  <c r="G17" i="1"/>
  <c r="G26" i="1"/>
  <c r="G15" i="1"/>
  <c r="H17" i="1"/>
  <c r="G30" i="1"/>
  <c r="G36" i="1"/>
  <c r="G39" i="1"/>
  <c r="G44" i="1"/>
  <c r="G49" i="1"/>
  <c r="H39" i="1"/>
  <c r="H30" i="1"/>
  <c r="H26" i="1"/>
  <c r="H15" i="1"/>
  <c r="G6" i="1"/>
  <c r="G20" i="1"/>
  <c r="H36" i="1"/>
  <c r="H44" i="1"/>
  <c r="H49" i="1"/>
  <c r="H6" i="1"/>
  <c r="H53" i="1" l="1"/>
  <c r="G53" i="1"/>
</calcChain>
</file>

<file path=xl/sharedStrings.xml><?xml version="1.0" encoding="utf-8"?>
<sst xmlns="http://schemas.openxmlformats.org/spreadsheetml/2006/main" count="109" uniqueCount="109">
  <si>
    <t>(рублей)</t>
  </si>
  <si>
    <t xml:space="preserve"> Наименование </t>
  </si>
  <si>
    <t>Рз Пр</t>
  </si>
  <si>
    <t>Процент исполнения к уточненной бюджетной росписи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</si>
  <si>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</si>
  <si>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</si>
  <si>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</si>
  <si>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</si>
  <si>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</si>
  <si>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</si>
  <si>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</si>
  <si>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</si>
  <si>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</si>
  <si>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</si>
  <si>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</si>
  <si>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</si>
  <si>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</si>
  <si>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</si>
  <si>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</si>
  <si>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</si>
  <si>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</si>
  <si>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</si>
  <si>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</si>
  <si>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</si>
  <si>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</si>
  <si>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</si>
  <si>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</si>
  <si>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</si>
  <si>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</si>
  <si>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</si>
  <si>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</si>
  <si>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</si>
  <si>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</si>
  <si>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</si>
  <si>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</si>
  <si>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</si>
  <si>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</si>
  <si>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</si>
  <si>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</si>
  <si>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</si>
  <si>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</si>
  <si>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</si>
  <si>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</si>
  <si>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</si>
  <si>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</si>
  <si>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</si>
  <si>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</si>
  <si>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</si>
  <si>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</si>
  <si>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</si>
  <si>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</si>
  <si>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</si>
  <si>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</si>
  <si>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</si>
  <si>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</si>
  <si>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</si>
  <si>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</si>
  <si>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</si>
  <si>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</si>
  <si>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</si>
  <si>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</si>
  <si>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</si>
  <si>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</si>
  <si>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</si>
  <si>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</si>
  <si>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</si>
  <si>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</si>
  <si>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</si>
  <si>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</si>
  <si>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</si>
  <si>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</si>
  <si>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</si>
  <si>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</si>
  <si>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</si>
  <si>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</si>
  <si>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</si>
  <si>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</si>
  <si>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</si>
  <si>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</si>
  <si>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</si>
  <si>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</si>
  <si>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</si>
  <si>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</si>
  <si>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</si>
  <si>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</si>
  <si>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</si>
  <si>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1402</t>
  </si>
  <si>
    <t>Прочие межбюджетные трансферты общего характера</t>
  </si>
  <si>
    <t>1403</t>
  </si>
  <si>
    <t>ВСЕГО:</t>
  </si>
  <si>
    <t>Уточненная бюджетная роспись                                                                             на 2017 год</t>
  </si>
  <si>
    <t>Утверждено на 2017 год</t>
  </si>
  <si>
    <t>Темп роста 2017 к соответствующему периоду 2016, %</t>
  </si>
  <si>
    <t>0703</t>
  </si>
  <si>
    <t>Дополнительное образование детей</t>
  </si>
  <si>
    <t>1101</t>
  </si>
  <si>
    <t>Физическая культура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</si>
  <si>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</si>
  <si>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</si>
  <si>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</si>
  <si>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</si>
  <si>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Межбюджетные трансферты</t>
  </si>
  <si>
    <t xml:space="preserve">И.о. заместителя главы администрации Трубчевского мунципального района     </t>
  </si>
  <si>
    <t>Н.Н.Приходова</t>
  </si>
  <si>
    <t>Исп: А.А.Бунакова</t>
  </si>
  <si>
    <t>тел. 2-24-15</t>
  </si>
  <si>
    <t>Сведения об исполнении бюджета Трубчевского муниципального района за 9 месяцев 2017 года по расходам в разрезе разделов и подразделов классификации расходов в сравнении с соответствующим периодом прошлого года</t>
  </si>
  <si>
    <t>Кассовое исполнение                                                               за 9 месяцев                                                                          2016 года</t>
  </si>
  <si>
    <t>Кассовое исполнение                                                               за 9 месяцев                                                                       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</si>
</sst>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0" xfId="0" applyFont="1" applyFill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2" fillId="0" borderId="1" xfId="0" applyFont="1" applyFill="1" applyBorder="1" applyAlignment="1">
      <alignment horizontal="left" wrapText="1"/>
    </xf>
    <xf numFmtId="2" fontId="0" fillId="0" borderId="0" xfId="0" applyNumberFormat="1"/>
    <xf numFmtId="0" fontId="9" fillId="0" borderId="0" xfId="0" applyFont="1"/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42" workbookViewId="0">
      <selection activeCell="D55" sqref="D55"/>
    </sheetView>
  </sheetViews>
  <sheetFormatPr defaultRowHeight="15" x14ac:dyDescent="0.25"/>
  <cols>
    <col min="1" max="1" width="37.85546875" customWidth="1"/>
    <col min="2" max="2" width="7.140625" customWidth="1"/>
    <col min="3" max="3" width="15" customWidth="1"/>
    <col min="4" max="4" width="15.7109375" customWidth="1"/>
    <col min="5" max="5" width="15.140625" customWidth="1"/>
    <col min="6" max="6" width="16.85546875" customWidth="1"/>
    <col min="7" max="8" width="9" style="3" customWidth="1"/>
    <col min="255" max="255" width="59.7109375" customWidth="1"/>
    <col min="256" max="256" width="7.140625" customWidth="1"/>
    <col min="257" max="259" width="19.28515625" customWidth="1"/>
    <col min="260" max="260" width="0" hidden="1" customWidth="1"/>
    <col min="261" max="261" width="19.140625" customWidth="1"/>
    <col min="262" max="262" width="0" hidden="1" customWidth="1"/>
    <col min="263" max="263" width="14" customWidth="1"/>
    <col min="264" max="264" width="12.7109375" customWidth="1"/>
    <col min="511" max="511" width="59.7109375" customWidth="1"/>
    <col min="512" max="512" width="7.140625" customWidth="1"/>
    <col min="513" max="515" width="19.28515625" customWidth="1"/>
    <col min="516" max="516" width="0" hidden="1" customWidth="1"/>
    <col min="517" max="517" width="19.140625" customWidth="1"/>
    <col min="518" max="518" width="0" hidden="1" customWidth="1"/>
    <col min="519" max="519" width="14" customWidth="1"/>
    <col min="520" max="520" width="12.7109375" customWidth="1"/>
    <col min="767" max="767" width="59.7109375" customWidth="1"/>
    <col min="768" max="768" width="7.140625" customWidth="1"/>
    <col min="769" max="771" width="19.28515625" customWidth="1"/>
    <col min="772" max="772" width="0" hidden="1" customWidth="1"/>
    <col min="773" max="773" width="19.140625" customWidth="1"/>
    <col min="774" max="774" width="0" hidden="1" customWidth="1"/>
    <col min="775" max="775" width="14" customWidth="1"/>
    <col min="776" max="776" width="12.7109375" customWidth="1"/>
    <col min="1023" max="1023" width="59.7109375" customWidth="1"/>
    <col min="1024" max="1024" width="7.140625" customWidth="1"/>
    <col min="1025" max="1027" width="19.28515625" customWidth="1"/>
    <col min="1028" max="1028" width="0" hidden="1" customWidth="1"/>
    <col min="1029" max="1029" width="19.140625" customWidth="1"/>
    <col min="1030" max="1030" width="0" hidden="1" customWidth="1"/>
    <col min="1031" max="1031" width="14" customWidth="1"/>
    <col min="1032" max="1032" width="12.7109375" customWidth="1"/>
    <col min="1279" max="1279" width="59.7109375" customWidth="1"/>
    <col min="1280" max="1280" width="7.140625" customWidth="1"/>
    <col min="1281" max="1283" width="19.28515625" customWidth="1"/>
    <col min="1284" max="1284" width="0" hidden="1" customWidth="1"/>
    <col min="1285" max="1285" width="19.140625" customWidth="1"/>
    <col min="1286" max="1286" width="0" hidden="1" customWidth="1"/>
    <col min="1287" max="1287" width="14" customWidth="1"/>
    <col min="1288" max="1288" width="12.7109375" customWidth="1"/>
    <col min="1535" max="1535" width="59.7109375" customWidth="1"/>
    <col min="1536" max="1536" width="7.140625" customWidth="1"/>
    <col min="1537" max="1539" width="19.28515625" customWidth="1"/>
    <col min="1540" max="1540" width="0" hidden="1" customWidth="1"/>
    <col min="1541" max="1541" width="19.140625" customWidth="1"/>
    <col min="1542" max="1542" width="0" hidden="1" customWidth="1"/>
    <col min="1543" max="1543" width="14" customWidth="1"/>
    <col min="1544" max="1544" width="12.7109375" customWidth="1"/>
    <col min="1791" max="1791" width="59.7109375" customWidth="1"/>
    <col min="1792" max="1792" width="7.140625" customWidth="1"/>
    <col min="1793" max="1795" width="19.28515625" customWidth="1"/>
    <col min="1796" max="1796" width="0" hidden="1" customWidth="1"/>
    <col min="1797" max="1797" width="19.140625" customWidth="1"/>
    <col min="1798" max="1798" width="0" hidden="1" customWidth="1"/>
    <col min="1799" max="1799" width="14" customWidth="1"/>
    <col min="1800" max="1800" width="12.7109375" customWidth="1"/>
    <col min="2047" max="2047" width="59.7109375" customWidth="1"/>
    <col min="2048" max="2048" width="7.140625" customWidth="1"/>
    <col min="2049" max="2051" width="19.28515625" customWidth="1"/>
    <col min="2052" max="2052" width="0" hidden="1" customWidth="1"/>
    <col min="2053" max="2053" width="19.140625" customWidth="1"/>
    <col min="2054" max="2054" width="0" hidden="1" customWidth="1"/>
    <col min="2055" max="2055" width="14" customWidth="1"/>
    <col min="2056" max="2056" width="12.7109375" customWidth="1"/>
    <col min="2303" max="2303" width="59.7109375" customWidth="1"/>
    <col min="2304" max="2304" width="7.140625" customWidth="1"/>
    <col min="2305" max="2307" width="19.28515625" customWidth="1"/>
    <col min="2308" max="2308" width="0" hidden="1" customWidth="1"/>
    <col min="2309" max="2309" width="19.140625" customWidth="1"/>
    <col min="2310" max="2310" width="0" hidden="1" customWidth="1"/>
    <col min="2311" max="2311" width="14" customWidth="1"/>
    <col min="2312" max="2312" width="12.7109375" customWidth="1"/>
    <col min="2559" max="2559" width="59.7109375" customWidth="1"/>
    <col min="2560" max="2560" width="7.140625" customWidth="1"/>
    <col min="2561" max="2563" width="19.28515625" customWidth="1"/>
    <col min="2564" max="2564" width="0" hidden="1" customWidth="1"/>
    <col min="2565" max="2565" width="19.140625" customWidth="1"/>
    <col min="2566" max="2566" width="0" hidden="1" customWidth="1"/>
    <col min="2567" max="2567" width="14" customWidth="1"/>
    <col min="2568" max="2568" width="12.7109375" customWidth="1"/>
    <col min="2815" max="2815" width="59.7109375" customWidth="1"/>
    <col min="2816" max="2816" width="7.140625" customWidth="1"/>
    <col min="2817" max="2819" width="19.28515625" customWidth="1"/>
    <col min="2820" max="2820" width="0" hidden="1" customWidth="1"/>
    <col min="2821" max="2821" width="19.140625" customWidth="1"/>
    <col min="2822" max="2822" width="0" hidden="1" customWidth="1"/>
    <col min="2823" max="2823" width="14" customWidth="1"/>
    <col min="2824" max="2824" width="12.7109375" customWidth="1"/>
    <col min="3071" max="3071" width="59.7109375" customWidth="1"/>
    <col min="3072" max="3072" width="7.140625" customWidth="1"/>
    <col min="3073" max="3075" width="19.28515625" customWidth="1"/>
    <col min="3076" max="3076" width="0" hidden="1" customWidth="1"/>
    <col min="3077" max="3077" width="19.140625" customWidth="1"/>
    <col min="3078" max="3078" width="0" hidden="1" customWidth="1"/>
    <col min="3079" max="3079" width="14" customWidth="1"/>
    <col min="3080" max="3080" width="12.7109375" customWidth="1"/>
    <col min="3327" max="3327" width="59.7109375" customWidth="1"/>
    <col min="3328" max="3328" width="7.140625" customWidth="1"/>
    <col min="3329" max="3331" width="19.28515625" customWidth="1"/>
    <col min="3332" max="3332" width="0" hidden="1" customWidth="1"/>
    <col min="3333" max="3333" width="19.140625" customWidth="1"/>
    <col min="3334" max="3334" width="0" hidden="1" customWidth="1"/>
    <col min="3335" max="3335" width="14" customWidth="1"/>
    <col min="3336" max="3336" width="12.7109375" customWidth="1"/>
    <col min="3583" max="3583" width="59.7109375" customWidth="1"/>
    <col min="3584" max="3584" width="7.140625" customWidth="1"/>
    <col min="3585" max="3587" width="19.28515625" customWidth="1"/>
    <col min="3588" max="3588" width="0" hidden="1" customWidth="1"/>
    <col min="3589" max="3589" width="19.140625" customWidth="1"/>
    <col min="3590" max="3590" width="0" hidden="1" customWidth="1"/>
    <col min="3591" max="3591" width="14" customWidth="1"/>
    <col min="3592" max="3592" width="12.7109375" customWidth="1"/>
    <col min="3839" max="3839" width="59.7109375" customWidth="1"/>
    <col min="3840" max="3840" width="7.140625" customWidth="1"/>
    <col min="3841" max="3843" width="19.28515625" customWidth="1"/>
    <col min="3844" max="3844" width="0" hidden="1" customWidth="1"/>
    <col min="3845" max="3845" width="19.140625" customWidth="1"/>
    <col min="3846" max="3846" width="0" hidden="1" customWidth="1"/>
    <col min="3847" max="3847" width="14" customWidth="1"/>
    <col min="3848" max="3848" width="12.7109375" customWidth="1"/>
    <col min="4095" max="4095" width="59.7109375" customWidth="1"/>
    <col min="4096" max="4096" width="7.140625" customWidth="1"/>
    <col min="4097" max="4099" width="19.28515625" customWidth="1"/>
    <col min="4100" max="4100" width="0" hidden="1" customWidth="1"/>
    <col min="4101" max="4101" width="19.140625" customWidth="1"/>
    <col min="4102" max="4102" width="0" hidden="1" customWidth="1"/>
    <col min="4103" max="4103" width="14" customWidth="1"/>
    <col min="4104" max="4104" width="12.7109375" customWidth="1"/>
    <col min="4351" max="4351" width="59.7109375" customWidth="1"/>
    <col min="4352" max="4352" width="7.140625" customWidth="1"/>
    <col min="4353" max="4355" width="19.28515625" customWidth="1"/>
    <col min="4356" max="4356" width="0" hidden="1" customWidth="1"/>
    <col min="4357" max="4357" width="19.140625" customWidth="1"/>
    <col min="4358" max="4358" width="0" hidden="1" customWidth="1"/>
    <col min="4359" max="4359" width="14" customWidth="1"/>
    <col min="4360" max="4360" width="12.7109375" customWidth="1"/>
    <col min="4607" max="4607" width="59.7109375" customWidth="1"/>
    <col min="4608" max="4608" width="7.140625" customWidth="1"/>
    <col min="4609" max="4611" width="19.28515625" customWidth="1"/>
    <col min="4612" max="4612" width="0" hidden="1" customWidth="1"/>
    <col min="4613" max="4613" width="19.140625" customWidth="1"/>
    <col min="4614" max="4614" width="0" hidden="1" customWidth="1"/>
    <col min="4615" max="4615" width="14" customWidth="1"/>
    <col min="4616" max="4616" width="12.7109375" customWidth="1"/>
    <col min="4863" max="4863" width="59.7109375" customWidth="1"/>
    <col min="4864" max="4864" width="7.140625" customWidth="1"/>
    <col min="4865" max="4867" width="19.28515625" customWidth="1"/>
    <col min="4868" max="4868" width="0" hidden="1" customWidth="1"/>
    <col min="4869" max="4869" width="19.140625" customWidth="1"/>
    <col min="4870" max="4870" width="0" hidden="1" customWidth="1"/>
    <col min="4871" max="4871" width="14" customWidth="1"/>
    <col min="4872" max="4872" width="12.7109375" customWidth="1"/>
    <col min="5119" max="5119" width="59.7109375" customWidth="1"/>
    <col min="5120" max="5120" width="7.140625" customWidth="1"/>
    <col min="5121" max="5123" width="19.28515625" customWidth="1"/>
    <col min="5124" max="5124" width="0" hidden="1" customWidth="1"/>
    <col min="5125" max="5125" width="19.140625" customWidth="1"/>
    <col min="5126" max="5126" width="0" hidden="1" customWidth="1"/>
    <col min="5127" max="5127" width="14" customWidth="1"/>
    <col min="5128" max="5128" width="12.7109375" customWidth="1"/>
    <col min="5375" max="5375" width="59.7109375" customWidth="1"/>
    <col min="5376" max="5376" width="7.140625" customWidth="1"/>
    <col min="5377" max="5379" width="19.28515625" customWidth="1"/>
    <col min="5380" max="5380" width="0" hidden="1" customWidth="1"/>
    <col min="5381" max="5381" width="19.140625" customWidth="1"/>
    <col min="5382" max="5382" width="0" hidden="1" customWidth="1"/>
    <col min="5383" max="5383" width="14" customWidth="1"/>
    <col min="5384" max="5384" width="12.7109375" customWidth="1"/>
    <col min="5631" max="5631" width="59.7109375" customWidth="1"/>
    <col min="5632" max="5632" width="7.140625" customWidth="1"/>
    <col min="5633" max="5635" width="19.28515625" customWidth="1"/>
    <col min="5636" max="5636" width="0" hidden="1" customWidth="1"/>
    <col min="5637" max="5637" width="19.140625" customWidth="1"/>
    <col min="5638" max="5638" width="0" hidden="1" customWidth="1"/>
    <col min="5639" max="5639" width="14" customWidth="1"/>
    <col min="5640" max="5640" width="12.7109375" customWidth="1"/>
    <col min="5887" max="5887" width="59.7109375" customWidth="1"/>
    <col min="5888" max="5888" width="7.140625" customWidth="1"/>
    <col min="5889" max="5891" width="19.28515625" customWidth="1"/>
    <col min="5892" max="5892" width="0" hidden="1" customWidth="1"/>
    <col min="5893" max="5893" width="19.140625" customWidth="1"/>
    <col min="5894" max="5894" width="0" hidden="1" customWidth="1"/>
    <col min="5895" max="5895" width="14" customWidth="1"/>
    <col min="5896" max="5896" width="12.7109375" customWidth="1"/>
    <col min="6143" max="6143" width="59.7109375" customWidth="1"/>
    <col min="6144" max="6144" width="7.140625" customWidth="1"/>
    <col min="6145" max="6147" width="19.28515625" customWidth="1"/>
    <col min="6148" max="6148" width="0" hidden="1" customWidth="1"/>
    <col min="6149" max="6149" width="19.140625" customWidth="1"/>
    <col min="6150" max="6150" width="0" hidden="1" customWidth="1"/>
    <col min="6151" max="6151" width="14" customWidth="1"/>
    <col min="6152" max="6152" width="12.7109375" customWidth="1"/>
    <col min="6399" max="6399" width="59.7109375" customWidth="1"/>
    <col min="6400" max="6400" width="7.140625" customWidth="1"/>
    <col min="6401" max="6403" width="19.28515625" customWidth="1"/>
    <col min="6404" max="6404" width="0" hidden="1" customWidth="1"/>
    <col min="6405" max="6405" width="19.140625" customWidth="1"/>
    <col min="6406" max="6406" width="0" hidden="1" customWidth="1"/>
    <col min="6407" max="6407" width="14" customWidth="1"/>
    <col min="6408" max="6408" width="12.7109375" customWidth="1"/>
    <col min="6655" max="6655" width="59.7109375" customWidth="1"/>
    <col min="6656" max="6656" width="7.140625" customWidth="1"/>
    <col min="6657" max="6659" width="19.28515625" customWidth="1"/>
    <col min="6660" max="6660" width="0" hidden="1" customWidth="1"/>
    <col min="6661" max="6661" width="19.140625" customWidth="1"/>
    <col min="6662" max="6662" width="0" hidden="1" customWidth="1"/>
    <col min="6663" max="6663" width="14" customWidth="1"/>
    <col min="6664" max="6664" width="12.7109375" customWidth="1"/>
    <col min="6911" max="6911" width="59.7109375" customWidth="1"/>
    <col min="6912" max="6912" width="7.140625" customWidth="1"/>
    <col min="6913" max="6915" width="19.28515625" customWidth="1"/>
    <col min="6916" max="6916" width="0" hidden="1" customWidth="1"/>
    <col min="6917" max="6917" width="19.140625" customWidth="1"/>
    <col min="6918" max="6918" width="0" hidden="1" customWidth="1"/>
    <col min="6919" max="6919" width="14" customWidth="1"/>
    <col min="6920" max="6920" width="12.7109375" customWidth="1"/>
    <col min="7167" max="7167" width="59.7109375" customWidth="1"/>
    <col min="7168" max="7168" width="7.140625" customWidth="1"/>
    <col min="7169" max="7171" width="19.28515625" customWidth="1"/>
    <col min="7172" max="7172" width="0" hidden="1" customWidth="1"/>
    <col min="7173" max="7173" width="19.140625" customWidth="1"/>
    <col min="7174" max="7174" width="0" hidden="1" customWidth="1"/>
    <col min="7175" max="7175" width="14" customWidth="1"/>
    <col min="7176" max="7176" width="12.7109375" customWidth="1"/>
    <col min="7423" max="7423" width="59.7109375" customWidth="1"/>
    <col min="7424" max="7424" width="7.140625" customWidth="1"/>
    <col min="7425" max="7427" width="19.28515625" customWidth="1"/>
    <col min="7428" max="7428" width="0" hidden="1" customWidth="1"/>
    <col min="7429" max="7429" width="19.140625" customWidth="1"/>
    <col min="7430" max="7430" width="0" hidden="1" customWidth="1"/>
    <col min="7431" max="7431" width="14" customWidth="1"/>
    <col min="7432" max="7432" width="12.7109375" customWidth="1"/>
    <col min="7679" max="7679" width="59.7109375" customWidth="1"/>
    <col min="7680" max="7680" width="7.140625" customWidth="1"/>
    <col min="7681" max="7683" width="19.28515625" customWidth="1"/>
    <col min="7684" max="7684" width="0" hidden="1" customWidth="1"/>
    <col min="7685" max="7685" width="19.140625" customWidth="1"/>
    <col min="7686" max="7686" width="0" hidden="1" customWidth="1"/>
    <col min="7687" max="7687" width="14" customWidth="1"/>
    <col min="7688" max="7688" width="12.7109375" customWidth="1"/>
    <col min="7935" max="7935" width="59.7109375" customWidth="1"/>
    <col min="7936" max="7936" width="7.140625" customWidth="1"/>
    <col min="7937" max="7939" width="19.28515625" customWidth="1"/>
    <col min="7940" max="7940" width="0" hidden="1" customWidth="1"/>
    <col min="7941" max="7941" width="19.140625" customWidth="1"/>
    <col min="7942" max="7942" width="0" hidden="1" customWidth="1"/>
    <col min="7943" max="7943" width="14" customWidth="1"/>
    <col min="7944" max="7944" width="12.7109375" customWidth="1"/>
    <col min="8191" max="8191" width="59.7109375" customWidth="1"/>
    <col min="8192" max="8192" width="7.140625" customWidth="1"/>
    <col min="8193" max="8195" width="19.28515625" customWidth="1"/>
    <col min="8196" max="8196" width="0" hidden="1" customWidth="1"/>
    <col min="8197" max="8197" width="19.140625" customWidth="1"/>
    <col min="8198" max="8198" width="0" hidden="1" customWidth="1"/>
    <col min="8199" max="8199" width="14" customWidth="1"/>
    <col min="8200" max="8200" width="12.7109375" customWidth="1"/>
    <col min="8447" max="8447" width="59.7109375" customWidth="1"/>
    <col min="8448" max="8448" width="7.140625" customWidth="1"/>
    <col min="8449" max="8451" width="19.28515625" customWidth="1"/>
    <col min="8452" max="8452" width="0" hidden="1" customWidth="1"/>
    <col min="8453" max="8453" width="19.140625" customWidth="1"/>
    <col min="8454" max="8454" width="0" hidden="1" customWidth="1"/>
    <col min="8455" max="8455" width="14" customWidth="1"/>
    <col min="8456" max="8456" width="12.7109375" customWidth="1"/>
    <col min="8703" max="8703" width="59.7109375" customWidth="1"/>
    <col min="8704" max="8704" width="7.140625" customWidth="1"/>
    <col min="8705" max="8707" width="19.28515625" customWidth="1"/>
    <col min="8708" max="8708" width="0" hidden="1" customWidth="1"/>
    <col min="8709" max="8709" width="19.140625" customWidth="1"/>
    <col min="8710" max="8710" width="0" hidden="1" customWidth="1"/>
    <col min="8711" max="8711" width="14" customWidth="1"/>
    <col min="8712" max="8712" width="12.7109375" customWidth="1"/>
    <col min="8959" max="8959" width="59.7109375" customWidth="1"/>
    <col min="8960" max="8960" width="7.140625" customWidth="1"/>
    <col min="8961" max="8963" width="19.28515625" customWidth="1"/>
    <col min="8964" max="8964" width="0" hidden="1" customWidth="1"/>
    <col min="8965" max="8965" width="19.140625" customWidth="1"/>
    <col min="8966" max="8966" width="0" hidden="1" customWidth="1"/>
    <col min="8967" max="8967" width="14" customWidth="1"/>
    <col min="8968" max="8968" width="12.7109375" customWidth="1"/>
    <col min="9215" max="9215" width="59.7109375" customWidth="1"/>
    <col min="9216" max="9216" width="7.140625" customWidth="1"/>
    <col min="9217" max="9219" width="19.28515625" customWidth="1"/>
    <col min="9220" max="9220" width="0" hidden="1" customWidth="1"/>
    <col min="9221" max="9221" width="19.140625" customWidth="1"/>
    <col min="9222" max="9222" width="0" hidden="1" customWidth="1"/>
    <col min="9223" max="9223" width="14" customWidth="1"/>
    <col min="9224" max="9224" width="12.7109375" customWidth="1"/>
    <col min="9471" max="9471" width="59.7109375" customWidth="1"/>
    <col min="9472" max="9472" width="7.140625" customWidth="1"/>
    <col min="9473" max="9475" width="19.28515625" customWidth="1"/>
    <col min="9476" max="9476" width="0" hidden="1" customWidth="1"/>
    <col min="9477" max="9477" width="19.140625" customWidth="1"/>
    <col min="9478" max="9478" width="0" hidden="1" customWidth="1"/>
    <col min="9479" max="9479" width="14" customWidth="1"/>
    <col min="9480" max="9480" width="12.7109375" customWidth="1"/>
    <col min="9727" max="9727" width="59.7109375" customWidth="1"/>
    <col min="9728" max="9728" width="7.140625" customWidth="1"/>
    <col min="9729" max="9731" width="19.28515625" customWidth="1"/>
    <col min="9732" max="9732" width="0" hidden="1" customWidth="1"/>
    <col min="9733" max="9733" width="19.140625" customWidth="1"/>
    <col min="9734" max="9734" width="0" hidden="1" customWidth="1"/>
    <col min="9735" max="9735" width="14" customWidth="1"/>
    <col min="9736" max="9736" width="12.7109375" customWidth="1"/>
    <col min="9983" max="9983" width="59.7109375" customWidth="1"/>
    <col min="9984" max="9984" width="7.140625" customWidth="1"/>
    <col min="9985" max="9987" width="19.28515625" customWidth="1"/>
    <col min="9988" max="9988" width="0" hidden="1" customWidth="1"/>
    <col min="9989" max="9989" width="19.140625" customWidth="1"/>
    <col min="9990" max="9990" width="0" hidden="1" customWidth="1"/>
    <col min="9991" max="9991" width="14" customWidth="1"/>
    <col min="9992" max="9992" width="12.7109375" customWidth="1"/>
    <col min="10239" max="10239" width="59.7109375" customWidth="1"/>
    <col min="10240" max="10240" width="7.140625" customWidth="1"/>
    <col min="10241" max="10243" width="19.28515625" customWidth="1"/>
    <col min="10244" max="10244" width="0" hidden="1" customWidth="1"/>
    <col min="10245" max="10245" width="19.140625" customWidth="1"/>
    <col min="10246" max="10246" width="0" hidden="1" customWidth="1"/>
    <col min="10247" max="10247" width="14" customWidth="1"/>
    <col min="10248" max="10248" width="12.7109375" customWidth="1"/>
    <col min="10495" max="10495" width="59.7109375" customWidth="1"/>
    <col min="10496" max="10496" width="7.140625" customWidth="1"/>
    <col min="10497" max="10499" width="19.28515625" customWidth="1"/>
    <col min="10500" max="10500" width="0" hidden="1" customWidth="1"/>
    <col min="10501" max="10501" width="19.140625" customWidth="1"/>
    <col min="10502" max="10502" width="0" hidden="1" customWidth="1"/>
    <col min="10503" max="10503" width="14" customWidth="1"/>
    <col min="10504" max="10504" width="12.7109375" customWidth="1"/>
    <col min="10751" max="10751" width="59.7109375" customWidth="1"/>
    <col min="10752" max="10752" width="7.140625" customWidth="1"/>
    <col min="10753" max="10755" width="19.28515625" customWidth="1"/>
    <col min="10756" max="10756" width="0" hidden="1" customWidth="1"/>
    <col min="10757" max="10757" width="19.140625" customWidth="1"/>
    <col min="10758" max="10758" width="0" hidden="1" customWidth="1"/>
    <col min="10759" max="10759" width="14" customWidth="1"/>
    <col min="10760" max="10760" width="12.7109375" customWidth="1"/>
    <col min="11007" max="11007" width="59.7109375" customWidth="1"/>
    <col min="11008" max="11008" width="7.140625" customWidth="1"/>
    <col min="11009" max="11011" width="19.28515625" customWidth="1"/>
    <col min="11012" max="11012" width="0" hidden="1" customWidth="1"/>
    <col min="11013" max="11013" width="19.140625" customWidth="1"/>
    <col min="11014" max="11014" width="0" hidden="1" customWidth="1"/>
    <col min="11015" max="11015" width="14" customWidth="1"/>
    <col min="11016" max="11016" width="12.7109375" customWidth="1"/>
    <col min="11263" max="11263" width="59.7109375" customWidth="1"/>
    <col min="11264" max="11264" width="7.140625" customWidth="1"/>
    <col min="11265" max="11267" width="19.28515625" customWidth="1"/>
    <col min="11268" max="11268" width="0" hidden="1" customWidth="1"/>
    <col min="11269" max="11269" width="19.140625" customWidth="1"/>
    <col min="11270" max="11270" width="0" hidden="1" customWidth="1"/>
    <col min="11271" max="11271" width="14" customWidth="1"/>
    <col min="11272" max="11272" width="12.7109375" customWidth="1"/>
    <col min="11519" max="11519" width="59.7109375" customWidth="1"/>
    <col min="11520" max="11520" width="7.140625" customWidth="1"/>
    <col min="11521" max="11523" width="19.28515625" customWidth="1"/>
    <col min="11524" max="11524" width="0" hidden="1" customWidth="1"/>
    <col min="11525" max="11525" width="19.140625" customWidth="1"/>
    <col min="11526" max="11526" width="0" hidden="1" customWidth="1"/>
    <col min="11527" max="11527" width="14" customWidth="1"/>
    <col min="11528" max="11528" width="12.7109375" customWidth="1"/>
    <col min="11775" max="11775" width="59.7109375" customWidth="1"/>
    <col min="11776" max="11776" width="7.140625" customWidth="1"/>
    <col min="11777" max="11779" width="19.28515625" customWidth="1"/>
    <col min="11780" max="11780" width="0" hidden="1" customWidth="1"/>
    <col min="11781" max="11781" width="19.140625" customWidth="1"/>
    <col min="11782" max="11782" width="0" hidden="1" customWidth="1"/>
    <col min="11783" max="11783" width="14" customWidth="1"/>
    <col min="11784" max="11784" width="12.7109375" customWidth="1"/>
    <col min="12031" max="12031" width="59.7109375" customWidth="1"/>
    <col min="12032" max="12032" width="7.140625" customWidth="1"/>
    <col min="12033" max="12035" width="19.28515625" customWidth="1"/>
    <col min="12036" max="12036" width="0" hidden="1" customWidth="1"/>
    <col min="12037" max="12037" width="19.140625" customWidth="1"/>
    <col min="12038" max="12038" width="0" hidden="1" customWidth="1"/>
    <col min="12039" max="12039" width="14" customWidth="1"/>
    <col min="12040" max="12040" width="12.7109375" customWidth="1"/>
    <col min="12287" max="12287" width="59.7109375" customWidth="1"/>
    <col min="12288" max="12288" width="7.140625" customWidth="1"/>
    <col min="12289" max="12291" width="19.28515625" customWidth="1"/>
    <col min="12292" max="12292" width="0" hidden="1" customWidth="1"/>
    <col min="12293" max="12293" width="19.140625" customWidth="1"/>
    <col min="12294" max="12294" width="0" hidden="1" customWidth="1"/>
    <col min="12295" max="12295" width="14" customWidth="1"/>
    <col min="12296" max="12296" width="12.7109375" customWidth="1"/>
    <col min="12543" max="12543" width="59.7109375" customWidth="1"/>
    <col min="12544" max="12544" width="7.140625" customWidth="1"/>
    <col min="12545" max="12547" width="19.28515625" customWidth="1"/>
    <col min="12548" max="12548" width="0" hidden="1" customWidth="1"/>
    <col min="12549" max="12549" width="19.140625" customWidth="1"/>
    <col min="12550" max="12550" width="0" hidden="1" customWidth="1"/>
    <col min="12551" max="12551" width="14" customWidth="1"/>
    <col min="12552" max="12552" width="12.7109375" customWidth="1"/>
    <col min="12799" max="12799" width="59.7109375" customWidth="1"/>
    <col min="12800" max="12800" width="7.140625" customWidth="1"/>
    <col min="12801" max="12803" width="19.28515625" customWidth="1"/>
    <col min="12804" max="12804" width="0" hidden="1" customWidth="1"/>
    <col min="12805" max="12805" width="19.140625" customWidth="1"/>
    <col min="12806" max="12806" width="0" hidden="1" customWidth="1"/>
    <col min="12807" max="12807" width="14" customWidth="1"/>
    <col min="12808" max="12808" width="12.7109375" customWidth="1"/>
    <col min="13055" max="13055" width="59.7109375" customWidth="1"/>
    <col min="13056" max="13056" width="7.140625" customWidth="1"/>
    <col min="13057" max="13059" width="19.28515625" customWidth="1"/>
    <col min="13060" max="13060" width="0" hidden="1" customWidth="1"/>
    <col min="13061" max="13061" width="19.140625" customWidth="1"/>
    <col min="13062" max="13062" width="0" hidden="1" customWidth="1"/>
    <col min="13063" max="13063" width="14" customWidth="1"/>
    <col min="13064" max="13064" width="12.7109375" customWidth="1"/>
    <col min="13311" max="13311" width="59.7109375" customWidth="1"/>
    <col min="13312" max="13312" width="7.140625" customWidth="1"/>
    <col min="13313" max="13315" width="19.28515625" customWidth="1"/>
    <col min="13316" max="13316" width="0" hidden="1" customWidth="1"/>
    <col min="13317" max="13317" width="19.140625" customWidth="1"/>
    <col min="13318" max="13318" width="0" hidden="1" customWidth="1"/>
    <col min="13319" max="13319" width="14" customWidth="1"/>
    <col min="13320" max="13320" width="12.7109375" customWidth="1"/>
    <col min="13567" max="13567" width="59.7109375" customWidth="1"/>
    <col min="13568" max="13568" width="7.140625" customWidth="1"/>
    <col min="13569" max="13571" width="19.28515625" customWidth="1"/>
    <col min="13572" max="13572" width="0" hidden="1" customWidth="1"/>
    <col min="13573" max="13573" width="19.140625" customWidth="1"/>
    <col min="13574" max="13574" width="0" hidden="1" customWidth="1"/>
    <col min="13575" max="13575" width="14" customWidth="1"/>
    <col min="13576" max="13576" width="12.7109375" customWidth="1"/>
    <col min="13823" max="13823" width="59.7109375" customWidth="1"/>
    <col min="13824" max="13824" width="7.140625" customWidth="1"/>
    <col min="13825" max="13827" width="19.28515625" customWidth="1"/>
    <col min="13828" max="13828" width="0" hidden="1" customWidth="1"/>
    <col min="13829" max="13829" width="19.140625" customWidth="1"/>
    <col min="13830" max="13830" width="0" hidden="1" customWidth="1"/>
    <col min="13831" max="13831" width="14" customWidth="1"/>
    <col min="13832" max="13832" width="12.7109375" customWidth="1"/>
    <col min="14079" max="14079" width="59.7109375" customWidth="1"/>
    <col min="14080" max="14080" width="7.140625" customWidth="1"/>
    <col min="14081" max="14083" width="19.28515625" customWidth="1"/>
    <col min="14084" max="14084" width="0" hidden="1" customWidth="1"/>
    <col min="14085" max="14085" width="19.140625" customWidth="1"/>
    <col min="14086" max="14086" width="0" hidden="1" customWidth="1"/>
    <col min="14087" max="14087" width="14" customWidth="1"/>
    <col min="14088" max="14088" width="12.7109375" customWidth="1"/>
    <col min="14335" max="14335" width="59.7109375" customWidth="1"/>
    <col min="14336" max="14336" width="7.140625" customWidth="1"/>
    <col min="14337" max="14339" width="19.28515625" customWidth="1"/>
    <col min="14340" max="14340" width="0" hidden="1" customWidth="1"/>
    <col min="14341" max="14341" width="19.140625" customWidth="1"/>
    <col min="14342" max="14342" width="0" hidden="1" customWidth="1"/>
    <col min="14343" max="14343" width="14" customWidth="1"/>
    <col min="14344" max="14344" width="12.7109375" customWidth="1"/>
    <col min="14591" max="14591" width="59.7109375" customWidth="1"/>
    <col min="14592" max="14592" width="7.140625" customWidth="1"/>
    <col min="14593" max="14595" width="19.28515625" customWidth="1"/>
    <col min="14596" max="14596" width="0" hidden="1" customWidth="1"/>
    <col min="14597" max="14597" width="19.140625" customWidth="1"/>
    <col min="14598" max="14598" width="0" hidden="1" customWidth="1"/>
    <col min="14599" max="14599" width="14" customWidth="1"/>
    <col min="14600" max="14600" width="12.7109375" customWidth="1"/>
    <col min="14847" max="14847" width="59.7109375" customWidth="1"/>
    <col min="14848" max="14848" width="7.140625" customWidth="1"/>
    <col min="14849" max="14851" width="19.28515625" customWidth="1"/>
    <col min="14852" max="14852" width="0" hidden="1" customWidth="1"/>
    <col min="14853" max="14853" width="19.140625" customWidth="1"/>
    <col min="14854" max="14854" width="0" hidden="1" customWidth="1"/>
    <col min="14855" max="14855" width="14" customWidth="1"/>
    <col min="14856" max="14856" width="12.7109375" customWidth="1"/>
    <col min="15103" max="15103" width="59.7109375" customWidth="1"/>
    <col min="15104" max="15104" width="7.140625" customWidth="1"/>
    <col min="15105" max="15107" width="19.28515625" customWidth="1"/>
    <col min="15108" max="15108" width="0" hidden="1" customWidth="1"/>
    <col min="15109" max="15109" width="19.140625" customWidth="1"/>
    <col min="15110" max="15110" width="0" hidden="1" customWidth="1"/>
    <col min="15111" max="15111" width="14" customWidth="1"/>
    <col min="15112" max="15112" width="12.7109375" customWidth="1"/>
    <col min="15359" max="15359" width="59.7109375" customWidth="1"/>
    <col min="15360" max="15360" width="7.140625" customWidth="1"/>
    <col min="15361" max="15363" width="19.28515625" customWidth="1"/>
    <col min="15364" max="15364" width="0" hidden="1" customWidth="1"/>
    <col min="15365" max="15365" width="19.140625" customWidth="1"/>
    <col min="15366" max="15366" width="0" hidden="1" customWidth="1"/>
    <col min="15367" max="15367" width="14" customWidth="1"/>
    <col min="15368" max="15368" width="12.7109375" customWidth="1"/>
    <col min="15615" max="15615" width="59.7109375" customWidth="1"/>
    <col min="15616" max="15616" width="7.140625" customWidth="1"/>
    <col min="15617" max="15619" width="19.28515625" customWidth="1"/>
    <col min="15620" max="15620" width="0" hidden="1" customWidth="1"/>
    <col min="15621" max="15621" width="19.140625" customWidth="1"/>
    <col min="15622" max="15622" width="0" hidden="1" customWidth="1"/>
    <col min="15623" max="15623" width="14" customWidth="1"/>
    <col min="15624" max="15624" width="12.7109375" customWidth="1"/>
    <col min="15871" max="15871" width="59.7109375" customWidth="1"/>
    <col min="15872" max="15872" width="7.140625" customWidth="1"/>
    <col min="15873" max="15875" width="19.28515625" customWidth="1"/>
    <col min="15876" max="15876" width="0" hidden="1" customWidth="1"/>
    <col min="15877" max="15877" width="19.140625" customWidth="1"/>
    <col min="15878" max="15878" width="0" hidden="1" customWidth="1"/>
    <col min="15879" max="15879" width="14" customWidth="1"/>
    <col min="15880" max="15880" width="12.7109375" customWidth="1"/>
    <col min="16127" max="16127" width="59.7109375" customWidth="1"/>
    <col min="16128" max="16128" width="7.140625" customWidth="1"/>
    <col min="16129" max="16131" width="19.28515625" customWidth="1"/>
    <col min="16132" max="16132" width="0" hidden="1" customWidth="1"/>
    <col min="16133" max="16133" width="19.140625" customWidth="1"/>
    <col min="16134" max="16134" width="0" hidden="1" customWidth="1"/>
    <col min="16135" max="16135" width="14" customWidth="1"/>
    <col min="16136" max="16136" width="12.7109375" customWidth="1"/>
  </cols>
  <sheetData>
    <row r="1" spans="1:8" ht="8.25" customHeight="1" x14ac:dyDescent="0.25">
      <c r="A1" s="1"/>
      <c r="B1" s="2"/>
      <c r="C1" s="2"/>
      <c r="D1" s="2"/>
      <c r="E1" s="2"/>
      <c r="F1" s="2"/>
    </row>
    <row r="2" spans="1:8" ht="57.75" customHeight="1" x14ac:dyDescent="0.25">
      <c r="A2" s="29" t="s">
        <v>106</v>
      </c>
      <c r="B2" s="29"/>
      <c r="C2" s="29"/>
      <c r="D2" s="29"/>
      <c r="E2" s="29"/>
      <c r="F2" s="29"/>
      <c r="G2" s="29"/>
      <c r="H2" s="29"/>
    </row>
    <row r="3" spans="1:8" ht="35.25" customHeight="1" x14ac:dyDescent="0.25">
      <c r="A3" s="4"/>
      <c r="B3" s="4"/>
      <c r="C3" s="4"/>
      <c r="D3" s="4"/>
      <c r="E3" s="5"/>
      <c r="F3" s="6"/>
      <c r="G3" s="30" t="s">
        <v>0</v>
      </c>
      <c r="H3" s="30"/>
    </row>
    <row r="4" spans="1:8" s="7" customFormat="1" ht="22.5" customHeight="1" x14ac:dyDescent="0.25">
      <c r="A4" s="31" t="s">
        <v>1</v>
      </c>
      <c r="B4" s="31" t="s">
        <v>2</v>
      </c>
      <c r="C4" s="32" t="s">
        <v>107</v>
      </c>
      <c r="D4" s="31" t="s">
        <v>91</v>
      </c>
      <c r="E4" s="32" t="s">
        <v>90</v>
      </c>
      <c r="F4" s="32" t="s">
        <v>108</v>
      </c>
      <c r="G4" s="32" t="s">
        <v>3</v>
      </c>
      <c r="H4" s="33" t="s">
        <v>92</v>
      </c>
    </row>
    <row r="5" spans="1:8" s="7" customFormat="1" ht="42" customHeight="1" x14ac:dyDescent="0.25">
      <c r="A5" s="31"/>
      <c r="B5" s="31"/>
      <c r="C5" s="32"/>
      <c r="D5" s="31"/>
      <c r="E5" s="32"/>
      <c r="F5" s="32"/>
      <c r="G5" s="32"/>
      <c r="H5" s="33"/>
    </row>
    <row r="6" spans="1:8" ht="31.5" x14ac:dyDescent="0.25">
      <c r="A6" s="8" t="s">
        <v>4</v>
      </c>
      <c r="B6" s="34" t="s">
        <v>5</v>
      </c>
      <c r="C6" s="19">
        <f>SUM(C7:C14)</f>
        <v>29714034.980000004</v>
      </c>
      <c r="D6" s="19">
        <f>SUM(D7:D14)</f>
        <v>36236194</v>
      </c>
      <c r="E6" s="19">
        <f>SUM(E7:E14)</f>
        <v>40087812.770000003</v>
      </c>
      <c r="F6" s="19">
        <f>SUM(F7:F14)</f>
        <v>27483299.289999999</v>
      </c>
      <c r="G6" s="20">
        <f>F6/E6*100</f>
        <v>68.5577420940444</v>
      </c>
      <c r="H6" s="20">
        <f>F6/C6*100</f>
        <v>92.492653079591932</v>
      </c>
    </row>
    <row r="7" spans="1:8" ht="30" customHeight="1" x14ac:dyDescent="0.25">
      <c r="A7" s="9" t="s">
        <v>6</v>
      </c>
      <c r="B7" s="26" t="s">
        <v>7</v>
      </c>
      <c r="C7" s="21">
        <v>782170.83</v>
      </c>
      <c r="D7" s="21">
        <v>1041600</v>
      </c>
      <c r="E7" s="21">
        <v>1041600</v>
      </c>
      <c r="F7" s="21">
        <v>750758.66</v>
      </c>
      <c r="G7" s="22">
        <f>F7/E7*100</f>
        <v>72.077444316436257</v>
      </c>
      <c r="H7" s="22">
        <f>F7/C7*100</f>
        <v>95.983975776749446</v>
      </c>
    </row>
    <row r="8" spans="1:8" ht="94.5" x14ac:dyDescent="0.25">
      <c r="A8" s="9" t="s">
        <v>8</v>
      </c>
      <c r="B8" s="26" t="s">
        <v>9</v>
      </c>
      <c r="C8" s="21">
        <v>643140.72</v>
      </c>
      <c r="D8" s="21">
        <v>1013100</v>
      </c>
      <c r="E8" s="21">
        <v>1013100</v>
      </c>
      <c r="F8" s="21">
        <v>705890.8</v>
      </c>
      <c r="G8" s="22">
        <f>F8/E8*100</f>
        <v>69.676320205310432</v>
      </c>
      <c r="H8" s="22">
        <f>F8/C8*100</f>
        <v>109.75681962728159</v>
      </c>
    </row>
    <row r="9" spans="1:8" ht="47.25" customHeight="1" x14ac:dyDescent="0.25">
      <c r="A9" s="9" t="s">
        <v>10</v>
      </c>
      <c r="B9" s="26" t="s">
        <v>11</v>
      </c>
      <c r="C9" s="21">
        <v>16726811.52</v>
      </c>
      <c r="D9" s="21">
        <v>22076200</v>
      </c>
      <c r="E9" s="21">
        <v>21993198.530000001</v>
      </c>
      <c r="F9" s="21">
        <v>16059029.02</v>
      </c>
      <c r="G9" s="22">
        <f t="shared" ref="G9:G50" si="0">F9/D9*100</f>
        <v>72.743628976001304</v>
      </c>
      <c r="H9" s="22">
        <f>F9/C9*100</f>
        <v>96.007711934808725</v>
      </c>
    </row>
    <row r="10" spans="1:8" ht="15.75" hidden="1" x14ac:dyDescent="0.25">
      <c r="A10" s="9" t="s">
        <v>12</v>
      </c>
      <c r="B10" s="26" t="s">
        <v>13</v>
      </c>
      <c r="C10" s="21">
        <v>0</v>
      </c>
      <c r="D10" s="21"/>
      <c r="E10" s="21">
        <f>D10</f>
        <v>0</v>
      </c>
      <c r="F10" s="21"/>
      <c r="G10" s="22" t="e">
        <f t="shared" si="0"/>
        <v>#DIV/0!</v>
      </c>
      <c r="H10" s="22"/>
    </row>
    <row r="11" spans="1:8" ht="78.75" x14ac:dyDescent="0.25">
      <c r="A11" s="9" t="s">
        <v>14</v>
      </c>
      <c r="B11" s="26" t="s">
        <v>15</v>
      </c>
      <c r="C11" s="21">
        <v>5250753.24</v>
      </c>
      <c r="D11" s="21">
        <v>5989362</v>
      </c>
      <c r="E11" s="21">
        <v>5989362</v>
      </c>
      <c r="F11" s="21">
        <v>4880809.95</v>
      </c>
      <c r="G11" s="22">
        <f t="shared" si="0"/>
        <v>81.491316604339488</v>
      </c>
      <c r="H11" s="22">
        <f>F11/C11*100</f>
        <v>92.954471994955142</v>
      </c>
    </row>
    <row r="12" spans="1:8" ht="15.75" hidden="1" customHeight="1" x14ac:dyDescent="0.25">
      <c r="A12" s="9" t="s">
        <v>16</v>
      </c>
      <c r="B12" s="26" t="s">
        <v>17</v>
      </c>
      <c r="C12" s="21"/>
      <c r="D12" s="21"/>
      <c r="E12" s="21">
        <f t="shared" ref="E12:E38" si="1">D12</f>
        <v>0</v>
      </c>
      <c r="F12" s="21"/>
      <c r="G12" s="22" t="e">
        <f t="shared" si="0"/>
        <v>#DIV/0!</v>
      </c>
      <c r="H12" s="22" t="e">
        <f>F12/C12*100</f>
        <v>#DIV/0!</v>
      </c>
    </row>
    <row r="13" spans="1:8" ht="15.75" x14ac:dyDescent="0.25">
      <c r="A13" s="9" t="s">
        <v>18</v>
      </c>
      <c r="B13" s="26" t="s">
        <v>19</v>
      </c>
      <c r="C13" s="21"/>
      <c r="D13" s="21">
        <v>600000</v>
      </c>
      <c r="E13" s="21"/>
      <c r="F13" s="21"/>
      <c r="G13" s="22">
        <f t="shared" si="0"/>
        <v>0</v>
      </c>
      <c r="H13" s="22">
        <v>0</v>
      </c>
    </row>
    <row r="14" spans="1:8" ht="31.5" x14ac:dyDescent="0.25">
      <c r="A14" s="9" t="s">
        <v>20</v>
      </c>
      <c r="B14" s="26" t="s">
        <v>21</v>
      </c>
      <c r="C14" s="21">
        <v>6311158.6699999999</v>
      </c>
      <c r="D14" s="21">
        <v>5515932</v>
      </c>
      <c r="E14" s="21">
        <v>10050552.24</v>
      </c>
      <c r="F14" s="21">
        <v>5086810.8600000003</v>
      </c>
      <c r="G14" s="22">
        <f t="shared" si="0"/>
        <v>92.220333028035881</v>
      </c>
      <c r="H14" s="22">
        <f t="shared" ref="H14:H24" si="2">F14/C14*100</f>
        <v>80.600268920191809</v>
      </c>
    </row>
    <row r="15" spans="1:8" ht="15.75" x14ac:dyDescent="0.25">
      <c r="A15" s="8" t="s">
        <v>22</v>
      </c>
      <c r="B15" s="34" t="s">
        <v>23</v>
      </c>
      <c r="C15" s="19">
        <f t="shared" ref="C15:E15" si="3">C16</f>
        <v>656688.75</v>
      </c>
      <c r="D15" s="19">
        <f t="shared" si="3"/>
        <v>859234</v>
      </c>
      <c r="E15" s="19">
        <f t="shared" si="3"/>
        <v>859234</v>
      </c>
      <c r="F15" s="19">
        <v>644425.5</v>
      </c>
      <c r="G15" s="22">
        <f t="shared" si="0"/>
        <v>75</v>
      </c>
      <c r="H15" s="20">
        <f t="shared" si="2"/>
        <v>98.132562800870275</v>
      </c>
    </row>
    <row r="16" spans="1:8" ht="31.5" x14ac:dyDescent="0.25">
      <c r="A16" s="9" t="s">
        <v>24</v>
      </c>
      <c r="B16" s="26" t="s">
        <v>25</v>
      </c>
      <c r="C16" s="21">
        <v>656688.75</v>
      </c>
      <c r="D16" s="21">
        <v>859234</v>
      </c>
      <c r="E16" s="21">
        <v>859234</v>
      </c>
      <c r="F16" s="21">
        <v>644425.5</v>
      </c>
      <c r="G16" s="22">
        <f t="shared" si="0"/>
        <v>75</v>
      </c>
      <c r="H16" s="22">
        <f t="shared" si="2"/>
        <v>98.132562800870275</v>
      </c>
    </row>
    <row r="17" spans="1:8" ht="63" x14ac:dyDescent="0.25">
      <c r="A17" s="8" t="s">
        <v>26</v>
      </c>
      <c r="B17" s="34" t="s">
        <v>27</v>
      </c>
      <c r="C17" s="19">
        <f t="shared" ref="C17" si="4">C18+C19</f>
        <v>4707880.95</v>
      </c>
      <c r="D17" s="19">
        <f t="shared" ref="D17:F17" si="5">D18+D19</f>
        <v>6576320</v>
      </c>
      <c r="E17" s="19">
        <f t="shared" si="5"/>
        <v>6935037.7300000004</v>
      </c>
      <c r="F17" s="19">
        <f t="shared" si="5"/>
        <v>5200347.9000000004</v>
      </c>
      <c r="G17" s="22">
        <f t="shared" si="0"/>
        <v>79.076868218091576</v>
      </c>
      <c r="H17" s="22">
        <f t="shared" si="2"/>
        <v>110.46048010198729</v>
      </c>
    </row>
    <row r="18" spans="1:8" ht="48.75" customHeight="1" x14ac:dyDescent="0.25">
      <c r="A18" s="9" t="s">
        <v>28</v>
      </c>
      <c r="B18" s="26" t="s">
        <v>29</v>
      </c>
      <c r="C18" s="21">
        <v>614054.94999999995</v>
      </c>
      <c r="D18" s="21">
        <v>927320</v>
      </c>
      <c r="E18" s="21">
        <v>1256037.73</v>
      </c>
      <c r="F18" s="21">
        <v>1081858.33</v>
      </c>
      <c r="G18" s="22">
        <f t="shared" si="0"/>
        <v>116.66504874261312</v>
      </c>
      <c r="H18" s="22">
        <f t="shared" si="2"/>
        <v>176.18265759440587</v>
      </c>
    </row>
    <row r="19" spans="1:8" ht="18.75" customHeight="1" x14ac:dyDescent="0.25">
      <c r="A19" s="9" t="s">
        <v>30</v>
      </c>
      <c r="B19" s="26" t="s">
        <v>31</v>
      </c>
      <c r="C19" s="21">
        <v>4093826</v>
      </c>
      <c r="D19" s="21">
        <v>5649000</v>
      </c>
      <c r="E19" s="21">
        <v>5679000</v>
      </c>
      <c r="F19" s="21">
        <v>4118489.57</v>
      </c>
      <c r="G19" s="22">
        <f t="shared" si="0"/>
        <v>72.906524517613732</v>
      </c>
      <c r="H19" s="22">
        <f t="shared" si="2"/>
        <v>100.60245770093795</v>
      </c>
    </row>
    <row r="20" spans="1:8" ht="31.5" x14ac:dyDescent="0.25">
      <c r="A20" s="8" t="s">
        <v>32</v>
      </c>
      <c r="B20" s="34" t="s">
        <v>33</v>
      </c>
      <c r="C20" s="19">
        <f>SUM(C21:C25)</f>
        <v>34627352.159999996</v>
      </c>
      <c r="D20" s="19">
        <f>SUM(D21:D25)</f>
        <v>13221262.07</v>
      </c>
      <c r="E20" s="19">
        <f>SUM(E21:E25)</f>
        <v>39525885.630000003</v>
      </c>
      <c r="F20" s="19">
        <f>SUM(F21:F25)</f>
        <v>12309207.77</v>
      </c>
      <c r="G20" s="22">
        <f t="shared" si="0"/>
        <v>93.101609398776546</v>
      </c>
      <c r="H20" s="20">
        <f t="shared" si="2"/>
        <v>35.547643704097766</v>
      </c>
    </row>
    <row r="21" spans="1:8" ht="18" customHeight="1" x14ac:dyDescent="0.25">
      <c r="A21" s="9" t="s">
        <v>34</v>
      </c>
      <c r="B21" s="26" t="s">
        <v>35</v>
      </c>
      <c r="C21" s="21"/>
      <c r="D21" s="21">
        <v>200818.07</v>
      </c>
      <c r="E21" s="21">
        <v>200818.07</v>
      </c>
      <c r="F21" s="21">
        <v>9104.2900000000009</v>
      </c>
      <c r="G21" s="22">
        <f t="shared" si="0"/>
        <v>4.5336009852101462</v>
      </c>
      <c r="H21" s="22">
        <v>0</v>
      </c>
    </row>
    <row r="22" spans="1:8" ht="20.25" customHeight="1" x14ac:dyDescent="0.25">
      <c r="A22" s="9" t="s">
        <v>36</v>
      </c>
      <c r="B22" s="26" t="s">
        <v>37</v>
      </c>
      <c r="C22" s="21">
        <v>141500</v>
      </c>
      <c r="D22" s="21">
        <v>118800</v>
      </c>
      <c r="E22" s="21">
        <v>118800</v>
      </c>
      <c r="F22" s="21">
        <v>118800</v>
      </c>
      <c r="G22" s="22">
        <f>F22/E22*100</f>
        <v>100</v>
      </c>
      <c r="H22" s="22">
        <f t="shared" si="2"/>
        <v>83.957597173144876</v>
      </c>
    </row>
    <row r="23" spans="1:8" ht="15.75" x14ac:dyDescent="0.25">
      <c r="A23" s="9" t="s">
        <v>38</v>
      </c>
      <c r="B23" s="26" t="s">
        <v>39</v>
      </c>
      <c r="C23" s="21">
        <v>3522130.03</v>
      </c>
      <c r="D23" s="21">
        <v>4200000</v>
      </c>
      <c r="E23" s="21">
        <v>4200000</v>
      </c>
      <c r="F23" s="21">
        <v>2800000</v>
      </c>
      <c r="G23" s="22">
        <f t="shared" si="0"/>
        <v>66.666666666666657</v>
      </c>
      <c r="H23" s="22">
        <f t="shared" si="2"/>
        <v>79.497348938023165</v>
      </c>
    </row>
    <row r="24" spans="1:8" ht="31.5" x14ac:dyDescent="0.25">
      <c r="A24" s="9" t="s">
        <v>40</v>
      </c>
      <c r="B24" s="26" t="s">
        <v>41</v>
      </c>
      <c r="C24" s="21">
        <v>30810705.579999998</v>
      </c>
      <c r="D24" s="21">
        <v>7421200</v>
      </c>
      <c r="E24" s="21">
        <v>33805823.560000002</v>
      </c>
      <c r="F24" s="21">
        <v>8934114</v>
      </c>
      <c r="G24" s="22">
        <f t="shared" si="0"/>
        <v>120.38637956125693</v>
      </c>
      <c r="H24" s="22">
        <f t="shared" si="2"/>
        <v>28.996784824685605</v>
      </c>
    </row>
    <row r="25" spans="1:8" ht="31.5" x14ac:dyDescent="0.25">
      <c r="A25" s="9" t="s">
        <v>42</v>
      </c>
      <c r="B25" s="26" t="s">
        <v>43</v>
      </c>
      <c r="C25" s="21">
        <v>153016.54999999999</v>
      </c>
      <c r="D25" s="21">
        <v>1280444</v>
      </c>
      <c r="E25" s="21">
        <v>1200444</v>
      </c>
      <c r="F25" s="21">
        <v>447189.48</v>
      </c>
      <c r="G25" s="22">
        <f t="shared" si="0"/>
        <v>34.924563666978017</v>
      </c>
      <c r="H25" s="22">
        <f t="shared" ref="H25:H53" si="6">F25/C25*100</f>
        <v>292.24909331703009</v>
      </c>
    </row>
    <row r="26" spans="1:8" ht="31.5" x14ac:dyDescent="0.25">
      <c r="A26" s="8" t="s">
        <v>44</v>
      </c>
      <c r="B26" s="34" t="s">
        <v>45</v>
      </c>
      <c r="C26" s="19">
        <f>C27+C28+C29</f>
        <v>2700848.5</v>
      </c>
      <c r="D26" s="19">
        <f>D27+D28+D29</f>
        <v>1299312</v>
      </c>
      <c r="E26" s="19">
        <f>E27+E28+E29</f>
        <v>19876744.98</v>
      </c>
      <c r="F26" s="19">
        <f>F27+F28+F29</f>
        <v>2378745.83</v>
      </c>
      <c r="G26" s="20">
        <f t="shared" si="0"/>
        <v>183.07733862228625</v>
      </c>
      <c r="H26" s="20">
        <f t="shared" si="6"/>
        <v>88.074019331332366</v>
      </c>
    </row>
    <row r="27" spans="1:8" ht="15.75" x14ac:dyDescent="0.25">
      <c r="A27" s="9" t="s">
        <v>46</v>
      </c>
      <c r="B27" s="26" t="s">
        <v>47</v>
      </c>
      <c r="C27" s="21">
        <v>8082.8</v>
      </c>
      <c r="D27" s="21">
        <v>27000</v>
      </c>
      <c r="E27" s="21">
        <v>27000</v>
      </c>
      <c r="F27" s="21">
        <v>14255.83</v>
      </c>
      <c r="G27" s="22">
        <f t="shared" si="0"/>
        <v>52.799370370370369</v>
      </c>
      <c r="H27" s="22">
        <f t="shared" si="6"/>
        <v>176.37242044835949</v>
      </c>
    </row>
    <row r="28" spans="1:8" ht="15.75" x14ac:dyDescent="0.25">
      <c r="A28" s="9" t="s">
        <v>48</v>
      </c>
      <c r="B28" s="26" t="s">
        <v>49</v>
      </c>
      <c r="C28" s="21">
        <v>2692765.7</v>
      </c>
      <c r="D28" s="21">
        <v>1272312</v>
      </c>
      <c r="E28" s="21">
        <v>18849744.98</v>
      </c>
      <c r="F28" s="21">
        <v>1364490</v>
      </c>
      <c r="G28" s="22">
        <f t="shared" si="0"/>
        <v>107.24492105709919</v>
      </c>
      <c r="H28" s="22">
        <f t="shared" si="6"/>
        <v>50.67243689267135</v>
      </c>
    </row>
    <row r="29" spans="1:8" ht="13.5" customHeight="1" x14ac:dyDescent="0.25">
      <c r="A29" s="9" t="s">
        <v>50</v>
      </c>
      <c r="B29" s="26" t="s">
        <v>51</v>
      </c>
      <c r="C29" s="21"/>
      <c r="D29" s="21"/>
      <c r="E29" s="21">
        <v>1000000</v>
      </c>
      <c r="F29" s="21">
        <v>1000000</v>
      </c>
      <c r="G29" s="22">
        <f>F29/E29*100</f>
        <v>100</v>
      </c>
      <c r="H29" s="22">
        <v>0</v>
      </c>
    </row>
    <row r="30" spans="1:8" ht="15.75" x14ac:dyDescent="0.25">
      <c r="A30" s="8" t="s">
        <v>52</v>
      </c>
      <c r="B30" s="34" t="s">
        <v>53</v>
      </c>
      <c r="C30" s="19">
        <f>SUM(C31:C35)</f>
        <v>179572754.31999999</v>
      </c>
      <c r="D30" s="19">
        <f>SUM(D31:D35)</f>
        <v>240538868</v>
      </c>
      <c r="E30" s="19">
        <f>SUM(E31:E35)</f>
        <v>238138318.19999999</v>
      </c>
      <c r="F30" s="19">
        <f>SUM(F31:F35)</f>
        <v>174910656.52000001</v>
      </c>
      <c r="G30" s="20">
        <f t="shared" si="0"/>
        <v>72.716171808042276</v>
      </c>
      <c r="H30" s="20">
        <f t="shared" si="6"/>
        <v>97.403783320217897</v>
      </c>
    </row>
    <row r="31" spans="1:8" ht="15.75" x14ac:dyDescent="0.25">
      <c r="A31" s="9" t="s">
        <v>54</v>
      </c>
      <c r="B31" s="26" t="s">
        <v>55</v>
      </c>
      <c r="C31" s="21">
        <v>47288641.119999997</v>
      </c>
      <c r="D31" s="21">
        <v>63056122</v>
      </c>
      <c r="E31" s="21">
        <v>60581388.189999998</v>
      </c>
      <c r="F31" s="21">
        <v>43536126.479999997</v>
      </c>
      <c r="G31" s="22">
        <f t="shared" si="0"/>
        <v>69.043457001684942</v>
      </c>
      <c r="H31" s="22">
        <f t="shared" si="6"/>
        <v>92.064659607203353</v>
      </c>
    </row>
    <row r="32" spans="1:8" ht="15.75" x14ac:dyDescent="0.25">
      <c r="A32" s="9" t="s">
        <v>56</v>
      </c>
      <c r="B32" s="26" t="s">
        <v>57</v>
      </c>
      <c r="C32" s="21">
        <v>114420318.84</v>
      </c>
      <c r="D32" s="21">
        <v>135311322</v>
      </c>
      <c r="E32" s="21">
        <v>135095447</v>
      </c>
      <c r="F32" s="21">
        <v>97045141.120000005</v>
      </c>
      <c r="G32" s="22">
        <f t="shared" si="0"/>
        <v>71.719897260334207</v>
      </c>
      <c r="H32" s="22">
        <f t="shared" si="6"/>
        <v>84.814604699453227</v>
      </c>
    </row>
    <row r="33" spans="1:8" ht="15.75" x14ac:dyDescent="0.25">
      <c r="A33" s="16" t="s">
        <v>94</v>
      </c>
      <c r="B33" s="26" t="s">
        <v>93</v>
      </c>
      <c r="C33" s="21">
        <v>0</v>
      </c>
      <c r="D33" s="21">
        <v>19029224</v>
      </c>
      <c r="E33" s="21">
        <v>20496283.010000002</v>
      </c>
      <c r="F33" s="21">
        <v>15634567.9</v>
      </c>
      <c r="G33" s="22">
        <f t="shared" si="0"/>
        <v>82.160827472523309</v>
      </c>
      <c r="H33" s="22">
        <v>0</v>
      </c>
    </row>
    <row r="34" spans="1:8" ht="31.5" x14ac:dyDescent="0.25">
      <c r="A34" s="9" t="s">
        <v>58</v>
      </c>
      <c r="B34" s="26" t="s">
        <v>59</v>
      </c>
      <c r="C34" s="21">
        <v>13659</v>
      </c>
      <c r="D34" s="21">
        <v>80000</v>
      </c>
      <c r="E34" s="21">
        <v>40000</v>
      </c>
      <c r="F34" s="21">
        <v>36993</v>
      </c>
      <c r="G34" s="22">
        <f t="shared" si="0"/>
        <v>46.241250000000001</v>
      </c>
      <c r="H34" s="22">
        <f t="shared" si="6"/>
        <v>270.83241818581155</v>
      </c>
    </row>
    <row r="35" spans="1:8" ht="31.5" x14ac:dyDescent="0.25">
      <c r="A35" s="9" t="s">
        <v>60</v>
      </c>
      <c r="B35" s="26" t="s">
        <v>61</v>
      </c>
      <c r="C35" s="21">
        <v>17850135.359999999</v>
      </c>
      <c r="D35" s="21">
        <v>23062200</v>
      </c>
      <c r="E35" s="21">
        <v>21925200</v>
      </c>
      <c r="F35" s="21">
        <v>18657828.02</v>
      </c>
      <c r="G35" s="22">
        <f t="shared" si="0"/>
        <v>80.90220369262255</v>
      </c>
      <c r="H35" s="22">
        <f t="shared" si="6"/>
        <v>104.52485453869409</v>
      </c>
    </row>
    <row r="36" spans="1:8" ht="31.5" x14ac:dyDescent="0.25">
      <c r="A36" s="8" t="s">
        <v>62</v>
      </c>
      <c r="B36" s="34" t="s">
        <v>63</v>
      </c>
      <c r="C36" s="19">
        <f>C37+C38</f>
        <v>22330627.530000001</v>
      </c>
      <c r="D36" s="19">
        <f>D37+D38</f>
        <v>29412560</v>
      </c>
      <c r="E36" s="19">
        <f>E37+E38</f>
        <v>32906943.039999999</v>
      </c>
      <c r="F36" s="19">
        <f>F37+F38</f>
        <v>24576167.690000001</v>
      </c>
      <c r="G36" s="20">
        <f t="shared" si="0"/>
        <v>83.556710772540711</v>
      </c>
      <c r="H36" s="20">
        <f t="shared" si="6"/>
        <v>110.05587575621524</v>
      </c>
    </row>
    <row r="37" spans="1:8" ht="18" customHeight="1" x14ac:dyDescent="0.25">
      <c r="A37" s="9" t="s">
        <v>64</v>
      </c>
      <c r="B37" s="26" t="s">
        <v>65</v>
      </c>
      <c r="C37" s="21">
        <v>22330627.530000001</v>
      </c>
      <c r="D37" s="21">
        <v>29412560</v>
      </c>
      <c r="E37" s="21">
        <v>32906943.039999999</v>
      </c>
      <c r="F37" s="21">
        <v>24576167.690000001</v>
      </c>
      <c r="G37" s="22">
        <f t="shared" si="0"/>
        <v>83.556710772540711</v>
      </c>
      <c r="H37" s="22">
        <f t="shared" si="6"/>
        <v>110.05587575621524</v>
      </c>
    </row>
    <row r="38" spans="1:8" ht="1.5" hidden="1" customHeight="1" x14ac:dyDescent="0.25">
      <c r="A38" s="9" t="s">
        <v>66</v>
      </c>
      <c r="B38" s="26" t="s">
        <v>67</v>
      </c>
      <c r="C38" s="21"/>
      <c r="D38" s="21"/>
      <c r="E38" s="21">
        <f t="shared" si="1"/>
        <v>0</v>
      </c>
      <c r="F38" s="21"/>
      <c r="G38" s="22" t="e">
        <f t="shared" si="0"/>
        <v>#DIV/0!</v>
      </c>
      <c r="H38" s="22" t="e">
        <f t="shared" si="6"/>
        <v>#DIV/0!</v>
      </c>
    </row>
    <row r="39" spans="1:8" ht="15.75" x14ac:dyDescent="0.25">
      <c r="A39" s="8" t="s">
        <v>68</v>
      </c>
      <c r="B39" s="34" t="s">
        <v>69</v>
      </c>
      <c r="C39" s="19">
        <f>SUM(C40:C43)</f>
        <v>14779781.170000002</v>
      </c>
      <c r="D39" s="19">
        <f>SUM(D40:D43)</f>
        <v>19140645.800000001</v>
      </c>
      <c r="E39" s="19">
        <f>SUM(E40:E43)</f>
        <v>26418421.759999998</v>
      </c>
      <c r="F39" s="19">
        <f>SUM(F40:F43)</f>
        <v>20523711.73</v>
      </c>
      <c r="G39" s="20">
        <f t="shared" si="0"/>
        <v>107.22580598612821</v>
      </c>
      <c r="H39" s="20">
        <f t="shared" si="6"/>
        <v>138.86343440360963</v>
      </c>
    </row>
    <row r="40" spans="1:8" ht="15.75" x14ac:dyDescent="0.25">
      <c r="A40" s="9" t="s">
        <v>70</v>
      </c>
      <c r="B40" s="26" t="s">
        <v>71</v>
      </c>
      <c r="C40" s="21">
        <v>3708936.84</v>
      </c>
      <c r="D40" s="21">
        <v>6840000</v>
      </c>
      <c r="E40" s="21">
        <v>5640221</v>
      </c>
      <c r="F40" s="21">
        <v>4607617.32</v>
      </c>
      <c r="G40" s="22">
        <f t="shared" si="0"/>
        <v>67.362826315789476</v>
      </c>
      <c r="H40" s="22">
        <f t="shared" si="6"/>
        <v>124.23013706536995</v>
      </c>
    </row>
    <row r="41" spans="1:8" ht="15.75" x14ac:dyDescent="0.25">
      <c r="A41" s="9" t="s">
        <v>72</v>
      </c>
      <c r="B41" s="26" t="s">
        <v>73</v>
      </c>
      <c r="C41" s="21">
        <v>111270</v>
      </c>
      <c r="D41" s="21">
        <v>890400</v>
      </c>
      <c r="E41" s="21">
        <v>3047936.14</v>
      </c>
      <c r="F41" s="21">
        <v>2360821.71</v>
      </c>
      <c r="G41" s="22">
        <f t="shared" si="0"/>
        <v>265.14170148247979</v>
      </c>
      <c r="H41" s="22">
        <f t="shared" si="6"/>
        <v>2121.7055001348072</v>
      </c>
    </row>
    <row r="42" spans="1:8" ht="15.75" x14ac:dyDescent="0.25">
      <c r="A42" s="9" t="s">
        <v>74</v>
      </c>
      <c r="B42" s="26" t="s">
        <v>75</v>
      </c>
      <c r="C42" s="21">
        <v>9773431.2100000009</v>
      </c>
      <c r="D42" s="21">
        <v>4850145.8</v>
      </c>
      <c r="E42" s="21">
        <v>16077008.619999999</v>
      </c>
      <c r="F42" s="21">
        <v>12429401.390000001</v>
      </c>
      <c r="G42" s="22">
        <f t="shared" si="0"/>
        <v>256.26861340951854</v>
      </c>
      <c r="H42" s="22">
        <f t="shared" si="6"/>
        <v>127.1754118173202</v>
      </c>
    </row>
    <row r="43" spans="1:8" ht="31.5" x14ac:dyDescent="0.25">
      <c r="A43" s="9" t="s">
        <v>76</v>
      </c>
      <c r="B43" s="26" t="s">
        <v>77</v>
      </c>
      <c r="C43" s="21">
        <v>1186143.1200000001</v>
      </c>
      <c r="D43" s="21">
        <v>6560100</v>
      </c>
      <c r="E43" s="21">
        <v>1653256</v>
      </c>
      <c r="F43" s="21">
        <v>1125871.31</v>
      </c>
      <c r="G43" s="22">
        <f t="shared" si="0"/>
        <v>17.162410786420939</v>
      </c>
      <c r="H43" s="22">
        <f t="shared" si="6"/>
        <v>94.918673051865781</v>
      </c>
    </row>
    <row r="44" spans="1:8" ht="31.5" x14ac:dyDescent="0.25">
      <c r="A44" s="8" t="s">
        <v>78</v>
      </c>
      <c r="B44" s="34" t="s">
        <v>79</v>
      </c>
      <c r="C44" s="19">
        <f>SUM(C45:C46)</f>
        <v>8394041.5</v>
      </c>
      <c r="D44" s="19">
        <f>SUM(D45:D45)</f>
        <v>12020359</v>
      </c>
      <c r="E44" s="19">
        <f>SUM(E45:E45)</f>
        <v>11472305.5</v>
      </c>
      <c r="F44" s="19">
        <f>SUM(F45:F45)</f>
        <v>8364347.8600000003</v>
      </c>
      <c r="G44" s="20">
        <f t="shared" si="0"/>
        <v>69.584842349550456</v>
      </c>
      <c r="H44" s="20">
        <f t="shared" si="6"/>
        <v>99.646253357217745</v>
      </c>
    </row>
    <row r="45" spans="1:8" ht="15.75" x14ac:dyDescent="0.25">
      <c r="A45" s="9" t="s">
        <v>96</v>
      </c>
      <c r="B45" s="26" t="s">
        <v>95</v>
      </c>
      <c r="C45" s="21">
        <v>8388056.54</v>
      </c>
      <c r="D45" s="21">
        <v>12020359</v>
      </c>
      <c r="E45" s="21">
        <v>11472305.5</v>
      </c>
      <c r="F45" s="21">
        <v>8364347.8600000003</v>
      </c>
      <c r="G45" s="22">
        <f t="shared" si="0"/>
        <v>69.584842349550456</v>
      </c>
      <c r="H45" s="22">
        <f t="shared" si="6"/>
        <v>99.717351929056036</v>
      </c>
    </row>
    <row r="46" spans="1:8" ht="15.75" x14ac:dyDescent="0.25">
      <c r="A46" s="9" t="s">
        <v>80</v>
      </c>
      <c r="B46" s="26" t="s">
        <v>81</v>
      </c>
      <c r="C46" s="21">
        <v>5984.96</v>
      </c>
      <c r="D46" s="21"/>
      <c r="E46" s="21"/>
      <c r="F46" s="21"/>
      <c r="G46" s="22"/>
      <c r="H46" s="22"/>
    </row>
    <row r="47" spans="1:8" ht="31.5" x14ac:dyDescent="0.25">
      <c r="A47" s="8" t="s">
        <v>97</v>
      </c>
      <c r="B47" s="26" t="s">
        <v>98</v>
      </c>
      <c r="C47" s="19">
        <f>SUM(C48:C48)</f>
        <v>263003.34000000003</v>
      </c>
      <c r="D47" s="19">
        <f>SUM(D48:D48)</f>
        <v>273820</v>
      </c>
      <c r="E47" s="19">
        <f>SUM(E48:E48)</f>
        <v>273820</v>
      </c>
      <c r="F47" s="19">
        <f>SUM(F48:F48)</f>
        <v>139686.78</v>
      </c>
      <c r="G47" s="22">
        <f t="shared" ref="G47:G48" si="7">F47/D47*100</f>
        <v>51.014089547878172</v>
      </c>
      <c r="H47" s="22">
        <f t="shared" ref="H47:H48" si="8">F47/C47*100</f>
        <v>53.112169602104665</v>
      </c>
    </row>
    <row r="48" spans="1:8" ht="29.25" customHeight="1" x14ac:dyDescent="0.25">
      <c r="A48" s="9" t="s">
        <v>99</v>
      </c>
      <c r="B48" s="26" t="s">
        <v>100</v>
      </c>
      <c r="C48" s="21">
        <v>263003.34000000003</v>
      </c>
      <c r="D48" s="21">
        <v>273820</v>
      </c>
      <c r="E48" s="21">
        <v>273820</v>
      </c>
      <c r="F48" s="21">
        <v>139686.78</v>
      </c>
      <c r="G48" s="22">
        <f t="shared" si="7"/>
        <v>51.014089547878172</v>
      </c>
      <c r="H48" s="22">
        <f t="shared" si="8"/>
        <v>53.112169602104665</v>
      </c>
    </row>
    <row r="49" spans="1:8" ht="51" customHeight="1" x14ac:dyDescent="0.25">
      <c r="A49" s="8" t="s">
        <v>82</v>
      </c>
      <c r="B49" s="34" t="s">
        <v>83</v>
      </c>
      <c r="C49" s="19">
        <f>C50+C51+C52</f>
        <v>23624000</v>
      </c>
      <c r="D49" s="19">
        <f>D50+D51+D52</f>
        <v>13361000</v>
      </c>
      <c r="E49" s="19">
        <f>E50+E51+E52</f>
        <v>13361000</v>
      </c>
      <c r="F49" s="19">
        <f>F50+F51+F52</f>
        <v>10770625</v>
      </c>
      <c r="G49" s="20">
        <f t="shared" si="0"/>
        <v>80.612416735274309</v>
      </c>
      <c r="H49" s="20">
        <f t="shared" si="6"/>
        <v>45.591876904842529</v>
      </c>
    </row>
    <row r="50" spans="1:8" ht="63" x14ac:dyDescent="0.25">
      <c r="A50" s="9" t="s">
        <v>84</v>
      </c>
      <c r="B50" s="26" t="s">
        <v>85</v>
      </c>
      <c r="C50" s="21">
        <v>8176500</v>
      </c>
      <c r="D50" s="21">
        <v>1361000</v>
      </c>
      <c r="E50" s="21">
        <v>1361000</v>
      </c>
      <c r="F50" s="21">
        <v>1020750</v>
      </c>
      <c r="G50" s="22">
        <f t="shared" si="0"/>
        <v>75</v>
      </c>
      <c r="H50" s="22">
        <f t="shared" si="6"/>
        <v>12.483947899467987</v>
      </c>
    </row>
    <row r="51" spans="1:8" ht="15.75" x14ac:dyDescent="0.25">
      <c r="A51" s="9" t="s">
        <v>101</v>
      </c>
      <c r="B51" s="26" t="s">
        <v>86</v>
      </c>
      <c r="C51" s="21">
        <v>15447500</v>
      </c>
      <c r="D51" s="21"/>
      <c r="E51" s="21"/>
      <c r="F51" s="21"/>
      <c r="G51" s="22"/>
      <c r="H51" s="22"/>
    </row>
    <row r="52" spans="1:8" ht="31.5" customHeight="1" x14ac:dyDescent="0.25">
      <c r="A52" s="9" t="s">
        <v>87</v>
      </c>
      <c r="B52" s="26" t="s">
        <v>88</v>
      </c>
      <c r="C52" s="21"/>
      <c r="D52" s="21">
        <v>12000000</v>
      </c>
      <c r="E52" s="21">
        <v>12000000</v>
      </c>
      <c r="F52" s="21">
        <v>9749875</v>
      </c>
      <c r="G52" s="22">
        <f t="shared" ref="G52" si="9">F52/D52*100</f>
        <v>81.248958333333334</v>
      </c>
      <c r="H52" s="22">
        <v>0</v>
      </c>
    </row>
    <row r="53" spans="1:8" ht="15.75" x14ac:dyDescent="0.25">
      <c r="A53" s="27" t="s">
        <v>89</v>
      </c>
      <c r="B53" s="28"/>
      <c r="C53" s="19">
        <f>C6+C15+C17+C20+C26+C30+C36+C39+C44+C47+C49</f>
        <v>321371013.19999999</v>
      </c>
      <c r="D53" s="19">
        <f>D6+D15+D17+D20+D26+D30+D36+D39+D44+D47+D49</f>
        <v>372939574.87</v>
      </c>
      <c r="E53" s="19">
        <f>E6+E15+E17+E20+E26+E30+E36+E39+E44+E47+E49</f>
        <v>429855523.61000001</v>
      </c>
      <c r="F53" s="19">
        <f>F6+F15+F17+F20+F26+F30+F36+F39+F44+F47+F49</f>
        <v>287301221.86999995</v>
      </c>
      <c r="G53" s="20">
        <f>F53/E53*100</f>
        <v>66.836694212324005</v>
      </c>
      <c r="H53" s="20">
        <f t="shared" si="6"/>
        <v>89.398610972795709</v>
      </c>
    </row>
    <row r="54" spans="1:8" x14ac:dyDescent="0.25">
      <c r="A54" s="10"/>
      <c r="B54" s="6"/>
      <c r="C54" s="23"/>
      <c r="D54" s="23"/>
      <c r="E54" s="24"/>
      <c r="F54" s="24"/>
      <c r="G54" s="25"/>
      <c r="H54" s="25"/>
    </row>
    <row r="55" spans="1:8" s="12" customFormat="1" ht="47.25" x14ac:dyDescent="0.25">
      <c r="A55" s="11" t="s">
        <v>102</v>
      </c>
      <c r="F55" s="12" t="s">
        <v>103</v>
      </c>
      <c r="G55" s="13"/>
      <c r="H55" s="13"/>
    </row>
    <row r="56" spans="1:8" x14ac:dyDescent="0.25">
      <c r="A56" s="14"/>
    </row>
    <row r="57" spans="1:8" x14ac:dyDescent="0.25">
      <c r="A57" s="18" t="s">
        <v>104</v>
      </c>
    </row>
    <row r="58" spans="1:8" x14ac:dyDescent="0.25">
      <c r="A58" s="18" t="s">
        <v>105</v>
      </c>
    </row>
    <row r="59" spans="1:8" x14ac:dyDescent="0.25">
      <c r="D59" s="17"/>
    </row>
    <row r="60" spans="1:8" x14ac:dyDescent="0.25">
      <c r="C60" s="15"/>
      <c r="D60" s="15"/>
      <c r="E60" s="15"/>
      <c r="F60" s="15"/>
    </row>
    <row r="62" spans="1:8" x14ac:dyDescent="0.25">
      <c r="C62" s="15"/>
    </row>
  </sheetData>
  <mergeCells count="11">
    <mergeCell ref="A53:B53"/>
    <mergeCell ref="A2:H2"/>
    <mergeCell ref="G3:H3"/>
    <mergeCell ref="A4:A5"/>
    <mergeCell ref="B4:B5"/>
    <mergeCell ref="C4:C5"/>
    <mergeCell ref="D4:D5"/>
    <mergeCell ref="E4:E5"/>
    <mergeCell ref="F4:F5"/>
    <mergeCell ref="G4:G5"/>
    <mergeCell ref="H4:H5"/>
  </mergeCells>
  <pageMargins left="0.11811023622047245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2017-12-19T06:09:52Z</dcterms:modified>
</cp:coreProperties>
</file>