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11" i="2" l="1"/>
  <c r="J54" i="2"/>
  <c r="G7" i="2"/>
  <c r="D7" i="2"/>
  <c r="I11" i="2"/>
  <c r="G51" i="2"/>
  <c r="F51" i="2"/>
  <c r="E51" i="2"/>
  <c r="D51" i="2"/>
  <c r="C51" i="2"/>
  <c r="J35" i="2"/>
  <c r="I50" i="2" l="1"/>
  <c r="J50" i="2"/>
  <c r="J47" i="2"/>
  <c r="I47" i="2"/>
  <c r="C41" i="2" l="1"/>
  <c r="C46" i="2"/>
  <c r="C38" i="2"/>
  <c r="C27" i="2"/>
  <c r="C21" i="2"/>
  <c r="C16" i="2"/>
  <c r="D46" i="2"/>
  <c r="D41" i="2"/>
  <c r="D27" i="2"/>
  <c r="D21" i="2"/>
  <c r="G46" i="2"/>
  <c r="G27" i="2"/>
  <c r="G41" i="2"/>
  <c r="G21" i="2"/>
  <c r="C7" i="2"/>
  <c r="G49" i="2" l="1"/>
  <c r="D49" i="2"/>
  <c r="I49" i="2" s="1"/>
  <c r="C49" i="2"/>
  <c r="C18" i="2"/>
  <c r="J49" i="2" l="1"/>
  <c r="I8" i="2"/>
  <c r="J23" i="2"/>
  <c r="I35" i="2" l="1"/>
  <c r="C32" i="2" l="1"/>
  <c r="C55" i="2" s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J32" i="2" l="1"/>
  <c r="G55" i="2"/>
  <c r="J55" i="2" s="1"/>
  <c r="D55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<sst xmlns="http://schemas.openxmlformats.org/spreadsheetml/2006/main" count="154" uniqueCount="114">
  <si>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</si>
  <si>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</si>
  <si>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</si>
  <si>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</si>
  <si>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</si>
  <si>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</si>
  <si>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</si>
  <si>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</si>
  <si>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</si>
  <si>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</si>
  <si>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</si>
  <si>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</si>
  <si>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</si>
  <si>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</si>
  <si>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</si>
  <si>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</si>
  <si>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</si>
  <si>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</si>
  <si>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</si>
  <si>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</si>
  <si>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</si>
  <si>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</si>
  <si>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</si>
  <si>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</si>
  <si>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</si>
  <si>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</si>
  <si>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</si>
  <si>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</si>
  <si>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</si>
  <si>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</si>
  <si>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</si>
  <si>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</si>
  <si>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</si>
  <si>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</si>
  <si>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</si>
  <si>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</si>
  <si>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</si>
  <si>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</si>
  <si>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</si>
  <si>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</si>
  <si>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</si>
  <si>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</si>
  <si>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</si>
  <si>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</si>
  <si>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</si>
  <si>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</si>
  <si>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</si>
  <si>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</si>
  <si>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</si>
  <si>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</si>
  <si>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</si>
  <si>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</si>
  <si>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</si>
  <si>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</si>
  <si>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</si>
  <si>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</si>
  <si>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</si>
  <si>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</si>
  <si>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</si>
  <si>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</si>
  <si>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</si>
  <si>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</si>
  <si>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</si>
  <si>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</si>
  <si>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</si>
  <si>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</si>
  <si>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</si>
  <si>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</si>
  <si>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</si>
  <si>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</si>
  <si>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</si>
  <si>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</si>
  <si>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</si>
  <si>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</si>
  <si>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</si>
  <si>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</si>
  <si>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</si>
  <si>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</si>
  <si>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</si>
  <si>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</si>
  <si>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</si>
  <si>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</si>
  <si>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</si>
  <si>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</si>
  <si>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</si>
  <si>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</si>
  <si>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</si>
  <si>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</si>
  <si>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</si>
  <si>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</si>
  <si>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</si>
  <si>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</si>
  <si>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</si>
  <si>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</si>
  <si>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</si>
  <si>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</si>
  <si>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</si>
  <si>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</si>
  <si>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</si>
  <si>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</si>
  <si>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</si>
  <si>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</si>
  <si>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</si>
  <si>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</si>
  <si>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</si>
  <si>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</si>
  <si>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</si>
  <si>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</si>
  <si>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Сведения об исполнении  бюджета Трубчевского муниципального района за 1 квартал 2018 года по расходам в разрезе разделов и подразделов классификации расходов бюджетов в сравнении с соответствующим периодом прошлого года</t>
  </si>
  <si>
    <t>Уточненные назначения на 2018 год</t>
  </si>
  <si>
    <t>Кассовое исполнение                                                               за 1 квартал                                                                           2018 года</t>
  </si>
  <si>
    <t>Темп роста 2018 к соответствующему периоду 2017, %</t>
  </si>
  <si>
    <t>Кассовое исполнение                                                               за 1 квартал 2017 года</t>
  </si>
  <si>
    <t>Заместитель главы администрацииТрубчевского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</si>
</sst>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topLeftCell="A29" workbookViewId="0">
      <selection activeCell="L31" sqref="L31"/>
    </sheetView>
  </sheetViews>
  <sheetFormatPr defaultRowHeight="15" x14ac:dyDescent="0.25"/>
  <cols>
    <col min="1" max="1" width="47.5703125" customWidth="1"/>
    <col min="2" max="2" width="7.140625" customWidth="1"/>
    <col min="3" max="3" width="15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ht="49.5" customHeight="1" x14ac:dyDescent="0.25">
      <c r="A2" s="28" t="s">
        <v>108</v>
      </c>
      <c r="B2" s="28"/>
      <c r="C2" s="28"/>
      <c r="D2" s="28"/>
      <c r="E2" s="28"/>
      <c r="F2" s="28"/>
      <c r="G2" s="28"/>
      <c r="H2" s="28"/>
      <c r="I2" s="28"/>
      <c r="J2" s="28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29" t="s">
        <v>0</v>
      </c>
      <c r="J3" s="29"/>
      <c r="L3" t="s">
        <v>107</v>
      </c>
    </row>
    <row r="4" spans="1:12" s="4" customFormat="1" ht="22.5" customHeight="1" x14ac:dyDescent="0.25">
      <c r="A4" s="30" t="s">
        <v>1</v>
      </c>
      <c r="B4" s="30" t="s">
        <v>2</v>
      </c>
      <c r="C4" s="31" t="s">
        <v>112</v>
      </c>
      <c r="D4" s="30" t="s">
        <v>109</v>
      </c>
      <c r="E4" s="31" t="s">
        <v>3</v>
      </c>
      <c r="F4" s="31"/>
      <c r="G4" s="31" t="s">
        <v>110</v>
      </c>
      <c r="H4" s="31"/>
      <c r="I4" s="31" t="s">
        <v>4</v>
      </c>
      <c r="J4" s="32" t="s">
        <v>111</v>
      </c>
    </row>
    <row r="5" spans="1:12" s="4" customFormat="1" ht="15.75" customHeight="1" x14ac:dyDescent="0.25">
      <c r="A5" s="30"/>
      <c r="B5" s="30"/>
      <c r="C5" s="31"/>
      <c r="D5" s="30"/>
      <c r="E5" s="31"/>
      <c r="F5" s="31"/>
      <c r="G5" s="31"/>
      <c r="H5" s="31"/>
      <c r="I5" s="31"/>
      <c r="J5" s="32"/>
    </row>
    <row r="6" spans="1:12" s="4" customFormat="1" ht="57" customHeight="1" x14ac:dyDescent="0.25">
      <c r="A6" s="30"/>
      <c r="B6" s="30"/>
      <c r="C6" s="31"/>
      <c r="D6" s="30"/>
      <c r="E6" s="31"/>
      <c r="F6" s="31"/>
      <c r="G6" s="31"/>
      <c r="H6" s="31"/>
      <c r="I6" s="31"/>
      <c r="J6" s="32"/>
    </row>
    <row r="7" spans="1:12" ht="15.75" x14ac:dyDescent="0.25">
      <c r="A7" s="5" t="s">
        <v>5</v>
      </c>
      <c r="B7" s="6" t="s">
        <v>6</v>
      </c>
      <c r="C7" s="21">
        <f>C8+C9+C10+C12+C13+C15</f>
        <v>8526737.0399999991</v>
      </c>
      <c r="D7" s="21">
        <f>D8+D9+D10+D11+D12+D14+D15</f>
        <v>55571903.100000001</v>
      </c>
      <c r="E7" s="21">
        <f>SUM(E8:E15)</f>
        <v>0</v>
      </c>
      <c r="F7" s="21">
        <f>SUM(F8:F15)</f>
        <v>0</v>
      </c>
      <c r="G7" s="21">
        <f>G8+G9+G10+G11+G12+G14+G15</f>
        <v>13526308.890000001</v>
      </c>
      <c r="H7" s="21" t="s">
        <v>7</v>
      </c>
      <c r="I7" s="22">
        <f t="shared" ref="I7:I15" si="0">G7/D7*100</f>
        <v>24.340193758813346</v>
      </c>
      <c r="J7" s="22">
        <f>G7/C7*100</f>
        <v>158.63405692642309</v>
      </c>
    </row>
    <row r="8" spans="1:12" ht="46.5" customHeight="1" x14ac:dyDescent="0.25">
      <c r="A8" s="7" t="s">
        <v>8</v>
      </c>
      <c r="B8" s="8" t="s">
        <v>9</v>
      </c>
      <c r="C8" s="23">
        <v>229142.77</v>
      </c>
      <c r="D8" s="23">
        <v>1077000</v>
      </c>
      <c r="E8" s="23"/>
      <c r="F8" s="23"/>
      <c r="G8" s="23">
        <v>326538.25</v>
      </c>
      <c r="H8" s="23" t="s">
        <v>7</v>
      </c>
      <c r="I8" s="24">
        <f t="shared" si="0"/>
        <v>30.319243268337974</v>
      </c>
      <c r="J8" s="24">
        <f>G8/C8*100</f>
        <v>142.50427800973168</v>
      </c>
    </row>
    <row r="9" spans="1:12" ht="66.75" customHeight="1" x14ac:dyDescent="0.25">
      <c r="A9" s="7" t="s">
        <v>10</v>
      </c>
      <c r="B9" s="8" t="s">
        <v>11</v>
      </c>
      <c r="C9" s="23">
        <v>170598.37</v>
      </c>
      <c r="D9" s="23">
        <v>1030700</v>
      </c>
      <c r="E9" s="23"/>
      <c r="F9" s="23"/>
      <c r="G9" s="23">
        <v>190102.18</v>
      </c>
      <c r="H9" s="23" t="s">
        <v>7</v>
      </c>
      <c r="I9" s="24">
        <f t="shared" si="0"/>
        <v>18.443987581255456</v>
      </c>
      <c r="J9" s="24">
        <f t="shared" ref="J9:J55" si="1">G9/C9*100</f>
        <v>111.43258871699653</v>
      </c>
    </row>
    <row r="10" spans="1:12" ht="60.75" customHeight="1" x14ac:dyDescent="0.25">
      <c r="A10" s="7" t="s">
        <v>12</v>
      </c>
      <c r="B10" s="8" t="s">
        <v>13</v>
      </c>
      <c r="C10" s="23">
        <v>5152587.34</v>
      </c>
      <c r="D10" s="23">
        <v>22305764</v>
      </c>
      <c r="E10" s="23"/>
      <c r="F10" s="23"/>
      <c r="G10" s="23">
        <v>5140883.92</v>
      </c>
      <c r="H10" s="23" t="s">
        <v>7</v>
      </c>
      <c r="I10" s="24">
        <f t="shared" si="0"/>
        <v>23.047333953681211</v>
      </c>
      <c r="J10" s="24">
        <f t="shared" si="1"/>
        <v>99.772863238840316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103209</v>
      </c>
      <c r="E11" s="23"/>
      <c r="F11" s="23"/>
      <c r="G11" s="23">
        <v>82920</v>
      </c>
      <c r="H11" s="23" t="s">
        <v>7</v>
      </c>
      <c r="I11" s="24">
        <f t="shared" si="0"/>
        <v>80.341830654303408</v>
      </c>
      <c r="J11" s="24" t="e">
        <f t="shared" si="1"/>
        <v>#DIV/0!</v>
      </c>
    </row>
    <row r="12" spans="1:12" ht="52.5" customHeight="1" x14ac:dyDescent="0.25">
      <c r="A12" s="7" t="s">
        <v>16</v>
      </c>
      <c r="B12" s="8" t="s">
        <v>17</v>
      </c>
      <c r="C12" s="23">
        <v>1576737.17</v>
      </c>
      <c r="D12" s="23">
        <v>6817532.0999999996</v>
      </c>
      <c r="E12" s="23"/>
      <c r="F12" s="23"/>
      <c r="G12" s="23">
        <v>1722899.9</v>
      </c>
      <c r="H12" s="23" t="s">
        <v>7</v>
      </c>
      <c r="I12" s="24">
        <f t="shared" si="0"/>
        <v>25.271606715280448</v>
      </c>
      <c r="J12" s="24">
        <f t="shared" si="1"/>
        <v>109.26994890340538</v>
      </c>
    </row>
    <row r="13" spans="1:12" ht="31.5" hidden="1" x14ac:dyDescent="0.25">
      <c r="A13" s="7" t="s">
        <v>95</v>
      </c>
      <c r="B13" s="8" t="s">
        <v>94</v>
      </c>
      <c r="C13" s="23"/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8" t="s">
        <v>19</v>
      </c>
      <c r="C14" s="23"/>
      <c r="D14" s="23">
        <v>252000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1397671.39</v>
      </c>
      <c r="D15" s="23">
        <v>23985698</v>
      </c>
      <c r="E15" s="23"/>
      <c r="F15" s="23"/>
      <c r="G15" s="23">
        <v>6062964.6399999997</v>
      </c>
      <c r="H15" s="23" t="s">
        <v>7</v>
      </c>
      <c r="I15" s="24">
        <f t="shared" si="0"/>
        <v>25.277415900091793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>C17</f>
        <v>214808.5</v>
      </c>
      <c r="D16" s="21">
        <f t="shared" ref="D16:H16" si="2">D17</f>
        <v>927985</v>
      </c>
      <c r="E16" s="21">
        <f t="shared" si="2"/>
        <v>0</v>
      </c>
      <c r="F16" s="21">
        <f t="shared" si="2"/>
        <v>0</v>
      </c>
      <c r="G16" s="21">
        <f t="shared" si="2"/>
        <v>231996.25</v>
      </c>
      <c r="H16" s="21" t="str">
        <f t="shared" si="2"/>
        <v>-</v>
      </c>
      <c r="I16" s="22">
        <f>G16/D16*100</f>
        <v>25</v>
      </c>
      <c r="J16" s="22">
        <f t="shared" si="1"/>
        <v>108.001429179944</v>
      </c>
    </row>
    <row r="17" spans="1:10" ht="15.75" x14ac:dyDescent="0.25">
      <c r="A17" s="7" t="s">
        <v>24</v>
      </c>
      <c r="B17" s="8" t="s">
        <v>25</v>
      </c>
      <c r="C17" s="23">
        <v>214808.5</v>
      </c>
      <c r="D17" s="23">
        <v>927985</v>
      </c>
      <c r="E17" s="23"/>
      <c r="F17" s="23"/>
      <c r="G17" s="23">
        <v>231996.25</v>
      </c>
      <c r="H17" s="23" t="s">
        <v>7</v>
      </c>
      <c r="I17" s="24">
        <f t="shared" ref="I17:I55" si="3">G17/D17*100</f>
        <v>25</v>
      </c>
      <c r="J17" s="24">
        <f t="shared" si="1"/>
        <v>108.001429179944</v>
      </c>
    </row>
    <row r="18" spans="1:10" ht="47.25" x14ac:dyDescent="0.25">
      <c r="A18" s="5" t="s">
        <v>26</v>
      </c>
      <c r="B18" s="6" t="s">
        <v>27</v>
      </c>
      <c r="C18" s="21">
        <f t="shared" ref="C18:G18" si="4">C19+C20</f>
        <v>1185791.52</v>
      </c>
      <c r="D18" s="21">
        <f t="shared" si="4"/>
        <v>8163000</v>
      </c>
      <c r="E18" s="21">
        <f t="shared" si="4"/>
        <v>0</v>
      </c>
      <c r="F18" s="21">
        <f t="shared" si="4"/>
        <v>0</v>
      </c>
      <c r="G18" s="21">
        <f t="shared" si="4"/>
        <v>1753482.67</v>
      </c>
      <c r="H18" s="21" t="s">
        <v>7</v>
      </c>
      <c r="I18" s="22">
        <f t="shared" si="3"/>
        <v>21.480860835477152</v>
      </c>
      <c r="J18" s="22">
        <f t="shared" si="1"/>
        <v>147.87444845279379</v>
      </c>
    </row>
    <row r="19" spans="1:10" ht="63" x14ac:dyDescent="0.25">
      <c r="A19" s="7" t="s">
        <v>28</v>
      </c>
      <c r="B19" s="8" t="s">
        <v>29</v>
      </c>
      <c r="C19" s="23">
        <v>154853.43</v>
      </c>
      <c r="D19" s="23">
        <v>2143000</v>
      </c>
      <c r="E19" s="23"/>
      <c r="F19" s="23"/>
      <c r="G19" s="23">
        <v>514931.1</v>
      </c>
      <c r="H19" s="23" t="s">
        <v>7</v>
      </c>
      <c r="I19" s="24">
        <f t="shared" si="3"/>
        <v>24.028516098926737</v>
      </c>
      <c r="J19" s="24">
        <f t="shared" si="1"/>
        <v>332.52805572340247</v>
      </c>
    </row>
    <row r="20" spans="1:10" ht="15.75" x14ac:dyDescent="0.25">
      <c r="A20" s="7" t="s">
        <v>30</v>
      </c>
      <c r="B20" s="8" t="s">
        <v>31</v>
      </c>
      <c r="C20" s="23">
        <v>1030938.09</v>
      </c>
      <c r="D20" s="23">
        <v>6020000</v>
      </c>
      <c r="E20" s="23"/>
      <c r="F20" s="23"/>
      <c r="G20" s="23">
        <v>1238551.57</v>
      </c>
      <c r="H20" s="23" t="s">
        <v>7</v>
      </c>
      <c r="I20" s="24">
        <f t="shared" si="3"/>
        <v>20.573946345514951</v>
      </c>
      <c r="J20" s="24">
        <f t="shared" si="1"/>
        <v>120.13830723821641</v>
      </c>
    </row>
    <row r="21" spans="1:10" ht="15.75" x14ac:dyDescent="0.25">
      <c r="A21" s="5" t="s">
        <v>32</v>
      </c>
      <c r="B21" s="6" t="s">
        <v>33</v>
      </c>
      <c r="C21" s="21">
        <f>C22+C23+C24+C25+C26</f>
        <v>1279024.17</v>
      </c>
      <c r="D21" s="21">
        <f>D22+D23+D24+D25+D26</f>
        <v>40085832.049999997</v>
      </c>
      <c r="E21" s="21">
        <f>SUM(E22:E26)</f>
        <v>0</v>
      </c>
      <c r="F21" s="21">
        <f>SUM(F22:F26)</f>
        <v>0</v>
      </c>
      <c r="G21" s="21">
        <f>G22+G23+G24+G25+G26</f>
        <v>3024034.98</v>
      </c>
      <c r="H21" s="21" t="s">
        <v>7</v>
      </c>
      <c r="I21" s="22">
        <f t="shared" si="3"/>
        <v>7.5438997405069461</v>
      </c>
      <c r="J21" s="22">
        <f t="shared" si="1"/>
        <v>236.4329815596839</v>
      </c>
    </row>
    <row r="22" spans="1:10" ht="15.75" x14ac:dyDescent="0.25">
      <c r="A22" s="7" t="s">
        <v>34</v>
      </c>
      <c r="B22" s="8" t="s">
        <v>35</v>
      </c>
      <c r="C22" s="23"/>
      <c r="D22" s="23">
        <v>122347.18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39600</v>
      </c>
      <c r="D23" s="23">
        <v>118800</v>
      </c>
      <c r="E23" s="23"/>
      <c r="F23" s="23"/>
      <c r="G23" s="23">
        <v>76560</v>
      </c>
      <c r="H23" s="23" t="s">
        <v>7</v>
      </c>
      <c r="I23" s="24">
        <f t="shared" si="3"/>
        <v>64.444444444444443</v>
      </c>
      <c r="J23" s="24">
        <f t="shared" si="1"/>
        <v>193.33333333333334</v>
      </c>
    </row>
    <row r="24" spans="1:10" ht="15.75" x14ac:dyDescent="0.25">
      <c r="A24" s="7" t="s">
        <v>38</v>
      </c>
      <c r="B24" s="8" t="s">
        <v>39</v>
      </c>
      <c r="C24" s="23">
        <v>700000</v>
      </c>
      <c r="D24" s="23">
        <v>4200000</v>
      </c>
      <c r="E24" s="23"/>
      <c r="F24" s="23"/>
      <c r="G24" s="23">
        <v>700000</v>
      </c>
      <c r="H24" s="23" t="s">
        <v>7</v>
      </c>
      <c r="I24" s="24">
        <f t="shared" si="3"/>
        <v>16.666666666666664</v>
      </c>
      <c r="J24" s="24">
        <f t="shared" si="1"/>
        <v>100</v>
      </c>
    </row>
    <row r="25" spans="1:10" ht="15.75" x14ac:dyDescent="0.25">
      <c r="A25" s="7" t="s">
        <v>40</v>
      </c>
      <c r="B25" s="8" t="s">
        <v>41</v>
      </c>
      <c r="C25" s="23">
        <v>495281.7</v>
      </c>
      <c r="D25" s="23">
        <v>34750222.869999997</v>
      </c>
      <c r="E25" s="23"/>
      <c r="F25" s="23"/>
      <c r="G25" s="23">
        <v>2206484.3199999998</v>
      </c>
      <c r="H25" s="23" t="s">
        <v>7</v>
      </c>
      <c r="I25" s="24">
        <f t="shared" si="3"/>
        <v>6.3495544424403292</v>
      </c>
      <c r="J25" s="24">
        <f t="shared" si="1"/>
        <v>445.50087758138443</v>
      </c>
    </row>
    <row r="26" spans="1:10" ht="31.5" x14ac:dyDescent="0.25">
      <c r="A26" s="7" t="s">
        <v>42</v>
      </c>
      <c r="B26" s="8" t="s">
        <v>43</v>
      </c>
      <c r="C26" s="23">
        <v>44142.47</v>
      </c>
      <c r="D26" s="23">
        <v>894462</v>
      </c>
      <c r="E26" s="23"/>
      <c r="F26" s="23"/>
      <c r="G26" s="23">
        <v>40990.660000000003</v>
      </c>
      <c r="H26" s="23" t="s">
        <v>7</v>
      </c>
      <c r="I26" s="24">
        <f t="shared" si="3"/>
        <v>4.5827167615840585</v>
      </c>
      <c r="J26" s="24">
        <f t="shared" si="1"/>
        <v>92.859914726112976</v>
      </c>
    </row>
    <row r="27" spans="1:10" ht="31.5" x14ac:dyDescent="0.25">
      <c r="A27" s="5" t="s">
        <v>44</v>
      </c>
      <c r="B27" s="6" t="s">
        <v>45</v>
      </c>
      <c r="C27" s="21">
        <f>C28+C29+C30</f>
        <v>1004071.66</v>
      </c>
      <c r="D27" s="21">
        <f>D28+D29+D30</f>
        <v>35123289.630000003</v>
      </c>
      <c r="E27" s="21">
        <f>E28+E29+E30</f>
        <v>0</v>
      </c>
      <c r="F27" s="21">
        <f>F28+F29+F30</f>
        <v>0</v>
      </c>
      <c r="G27" s="21">
        <f>G28+G29+G30</f>
        <v>3294361.5199999996</v>
      </c>
      <c r="H27" s="21" t="s">
        <v>7</v>
      </c>
      <c r="I27" s="22">
        <f t="shared" si="3"/>
        <v>9.379421901262269</v>
      </c>
      <c r="J27" s="22">
        <f t="shared" si="1"/>
        <v>328.10023937932874</v>
      </c>
    </row>
    <row r="28" spans="1:10" ht="15.75" x14ac:dyDescent="0.25">
      <c r="A28" s="7" t="s">
        <v>46</v>
      </c>
      <c r="B28" s="8" t="s">
        <v>47</v>
      </c>
      <c r="C28" s="23">
        <v>4071.66</v>
      </c>
      <c r="D28" s="23">
        <v>27000</v>
      </c>
      <c r="E28" s="23"/>
      <c r="F28" s="23"/>
      <c r="G28" s="23">
        <v>2035.83</v>
      </c>
      <c r="H28" s="23" t="s">
        <v>7</v>
      </c>
      <c r="I28" s="24">
        <f t="shared" si="3"/>
        <v>7.540111111111111</v>
      </c>
      <c r="J28" s="24">
        <f t="shared" si="1"/>
        <v>50</v>
      </c>
    </row>
    <row r="29" spans="1:10" ht="15.75" x14ac:dyDescent="0.25">
      <c r="A29" s="7" t="s">
        <v>48</v>
      </c>
      <c r="B29" s="8" t="s">
        <v>49</v>
      </c>
      <c r="C29" s="23"/>
      <c r="D29" s="23">
        <v>24151571</v>
      </c>
      <c r="E29" s="23"/>
      <c r="F29" s="23"/>
      <c r="G29" s="23">
        <v>444966.16</v>
      </c>
      <c r="H29" s="23" t="s">
        <v>7</v>
      </c>
      <c r="I29" s="24">
        <f t="shared" si="3"/>
        <v>1.842390128575901</v>
      </c>
      <c r="J29" s="24">
        <v>0</v>
      </c>
    </row>
    <row r="30" spans="1:10" ht="15.75" x14ac:dyDescent="0.25">
      <c r="A30" s="7" t="s">
        <v>50</v>
      </c>
      <c r="B30" s="8" t="s">
        <v>51</v>
      </c>
      <c r="C30" s="23">
        <v>1000000</v>
      </c>
      <c r="D30" s="23">
        <v>10944718.630000001</v>
      </c>
      <c r="E30" s="23"/>
      <c r="F30" s="23"/>
      <c r="G30" s="23">
        <v>2847359.53</v>
      </c>
      <c r="H30" s="23" t="s">
        <v>7</v>
      </c>
      <c r="I30" s="24">
        <f t="shared" si="3"/>
        <v>26.015831253946082</v>
      </c>
      <c r="J30" s="24">
        <f t="shared" si="1"/>
        <v>284.73595299999999</v>
      </c>
    </row>
    <row r="31" spans="1:10" ht="15.75" x14ac:dyDescent="0.25">
      <c r="A31" s="5" t="s">
        <v>105</v>
      </c>
      <c r="B31" s="6" t="s">
        <v>106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f>SUM(C33:C37)</f>
        <v>62143346.43</v>
      </c>
      <c r="D32" s="21">
        <f>SUM(D33:D37)</f>
        <v>238305556.28</v>
      </c>
      <c r="E32" s="21">
        <f>SUM(E33:E37)</f>
        <v>0</v>
      </c>
      <c r="F32" s="21">
        <f>SUM(F33:F37)</f>
        <v>0</v>
      </c>
      <c r="G32" s="21">
        <f>SUM(G33:G37)</f>
        <v>51650944.390000001</v>
      </c>
      <c r="H32" s="21" t="s">
        <v>7</v>
      </c>
      <c r="I32" s="22">
        <f t="shared" si="3"/>
        <v>21.674250989478438</v>
      </c>
      <c r="J32" s="22">
        <f t="shared" si="1"/>
        <v>83.115807817303605</v>
      </c>
    </row>
    <row r="33" spans="1:10" ht="15.75" x14ac:dyDescent="0.25">
      <c r="A33" s="7" t="s">
        <v>54</v>
      </c>
      <c r="B33" s="8" t="s">
        <v>55</v>
      </c>
      <c r="C33" s="23">
        <v>15244927.460000001</v>
      </c>
      <c r="D33" s="23">
        <v>65950268</v>
      </c>
      <c r="E33" s="23"/>
      <c r="F33" s="23"/>
      <c r="G33" s="23">
        <v>14546680.949999999</v>
      </c>
      <c r="H33" s="23" t="s">
        <v>7</v>
      </c>
      <c r="I33" s="24">
        <f t="shared" si="3"/>
        <v>22.057046000176982</v>
      </c>
      <c r="J33" s="24">
        <f t="shared" si="1"/>
        <v>95.419810872619266</v>
      </c>
    </row>
    <row r="34" spans="1:10" ht="15.75" x14ac:dyDescent="0.25">
      <c r="A34" s="7" t="s">
        <v>56</v>
      </c>
      <c r="B34" s="8" t="s">
        <v>57</v>
      </c>
      <c r="C34" s="23">
        <v>34768807.509999998</v>
      </c>
      <c r="D34" s="23">
        <v>133224111.28</v>
      </c>
      <c r="E34" s="23"/>
      <c r="F34" s="23"/>
      <c r="G34" s="23">
        <v>27761168.07</v>
      </c>
      <c r="H34" s="23" t="s">
        <v>7</v>
      </c>
      <c r="I34" s="24">
        <f t="shared" si="3"/>
        <v>20.837945776687338</v>
      </c>
      <c r="J34" s="24">
        <f t="shared" si="1"/>
        <v>79.845039442366556</v>
      </c>
    </row>
    <row r="35" spans="1:10" ht="15.75" x14ac:dyDescent="0.25">
      <c r="A35" s="7" t="s">
        <v>92</v>
      </c>
      <c r="B35" s="8" t="s">
        <v>93</v>
      </c>
      <c r="C35" s="23">
        <v>5262225.5</v>
      </c>
      <c r="D35" s="23">
        <v>22475397</v>
      </c>
      <c r="E35" s="23"/>
      <c r="F35" s="23"/>
      <c r="G35" s="23">
        <v>5217173.24</v>
      </c>
      <c r="H35" s="23"/>
      <c r="I35" s="24">
        <f t="shared" si="3"/>
        <v>23.212819066110381</v>
      </c>
      <c r="J35" s="24">
        <f t="shared" si="1"/>
        <v>99.143855389701557</v>
      </c>
    </row>
    <row r="36" spans="1:10" ht="15.75" x14ac:dyDescent="0.25">
      <c r="A36" s="7" t="s">
        <v>58</v>
      </c>
      <c r="B36" s="8" t="s">
        <v>59</v>
      </c>
      <c r="C36" s="23">
        <v>0</v>
      </c>
      <c r="D36" s="23">
        <v>80000</v>
      </c>
      <c r="E36" s="23"/>
      <c r="F36" s="23"/>
      <c r="G36" s="23">
        <v>0</v>
      </c>
      <c r="H36" s="23" t="s">
        <v>7</v>
      </c>
      <c r="I36" s="24">
        <f t="shared" si="3"/>
        <v>0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6867385.96</v>
      </c>
      <c r="D37" s="23">
        <v>16575780</v>
      </c>
      <c r="E37" s="23"/>
      <c r="F37" s="23"/>
      <c r="G37" s="23">
        <v>4125922.13</v>
      </c>
      <c r="H37" s="23" t="s">
        <v>7</v>
      </c>
      <c r="I37" s="24">
        <f t="shared" si="3"/>
        <v>24.891269852761074</v>
      </c>
      <c r="J37" s="24">
        <f t="shared" si="1"/>
        <v>60.079951149272524</v>
      </c>
    </row>
    <row r="38" spans="1:10" ht="15.75" x14ac:dyDescent="0.25">
      <c r="A38" s="5" t="s">
        <v>62</v>
      </c>
      <c r="B38" s="6" t="s">
        <v>63</v>
      </c>
      <c r="C38" s="21">
        <f>C39</f>
        <v>7421963.7599999998</v>
      </c>
      <c r="D38" s="21">
        <f>D39+D40</f>
        <v>45304970</v>
      </c>
      <c r="E38" s="21">
        <f>E39+E40</f>
        <v>0</v>
      </c>
      <c r="F38" s="21">
        <f>F39+F40</f>
        <v>0</v>
      </c>
      <c r="G38" s="21">
        <f>G39+G40</f>
        <v>8367489.5199999996</v>
      </c>
      <c r="H38" s="21" t="s">
        <v>7</v>
      </c>
      <c r="I38" s="22">
        <f t="shared" si="3"/>
        <v>18.469252975997996</v>
      </c>
      <c r="J38" s="22">
        <f t="shared" si="1"/>
        <v>112.7395631476379</v>
      </c>
    </row>
    <row r="39" spans="1:10" ht="15.75" x14ac:dyDescent="0.25">
      <c r="A39" s="7" t="s">
        <v>64</v>
      </c>
      <c r="B39" s="8" t="s">
        <v>65</v>
      </c>
      <c r="C39" s="23">
        <v>7421963.7599999998</v>
      </c>
      <c r="D39" s="23">
        <v>45304970</v>
      </c>
      <c r="E39" s="23"/>
      <c r="F39" s="23"/>
      <c r="G39" s="23">
        <v>8367489.5199999996</v>
      </c>
      <c r="H39" s="23" t="s">
        <v>7</v>
      </c>
      <c r="I39" s="24">
        <f t="shared" si="3"/>
        <v>18.469252975997996</v>
      </c>
      <c r="J39" s="24">
        <f t="shared" si="1"/>
        <v>112.7395631476379</v>
      </c>
    </row>
    <row r="40" spans="1:10" ht="31.5" hidden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3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f>C42+C43+C44+C45</f>
        <v>4391755.58</v>
      </c>
      <c r="D41" s="21">
        <f>D42+D43+D44+D45</f>
        <v>27245560.260000002</v>
      </c>
      <c r="E41" s="21">
        <f>SUM(E42:E45)</f>
        <v>0</v>
      </c>
      <c r="F41" s="21">
        <f>SUM(F42:F45)</f>
        <v>0</v>
      </c>
      <c r="G41" s="21">
        <f>G42+G43+G44+G45</f>
        <v>3292745.4800000004</v>
      </c>
      <c r="H41" s="21" t="s">
        <v>7</v>
      </c>
      <c r="I41" s="22">
        <f t="shared" si="3"/>
        <v>12.085438686442341</v>
      </c>
      <c r="J41" s="22">
        <f t="shared" si="1"/>
        <v>74.975608729117852</v>
      </c>
    </row>
    <row r="42" spans="1:10" ht="15.75" x14ac:dyDescent="0.25">
      <c r="A42" s="7" t="s">
        <v>70</v>
      </c>
      <c r="B42" s="8" t="s">
        <v>71</v>
      </c>
      <c r="C42" s="23">
        <v>2042369.82</v>
      </c>
      <c r="D42" s="23">
        <v>1765711.94</v>
      </c>
      <c r="E42" s="23"/>
      <c r="F42" s="23"/>
      <c r="G42" s="23">
        <v>1054467.02</v>
      </c>
      <c r="H42" s="23" t="s">
        <v>7</v>
      </c>
      <c r="I42" s="24">
        <f t="shared" si="3"/>
        <v>59.719085322603647</v>
      </c>
      <c r="J42" s="24">
        <f t="shared" si="1"/>
        <v>51.629582932242904</v>
      </c>
    </row>
    <row r="43" spans="1:10" ht="15.75" x14ac:dyDescent="0.25">
      <c r="A43" s="7" t="s">
        <v>72</v>
      </c>
      <c r="B43" s="8" t="s">
        <v>73</v>
      </c>
      <c r="C43" s="23">
        <v>11100</v>
      </c>
      <c r="D43" s="23">
        <v>864400</v>
      </c>
      <c r="E43" s="23"/>
      <c r="F43" s="23"/>
      <c r="G43" s="23">
        <v>63600</v>
      </c>
      <c r="H43" s="23" t="s">
        <v>7</v>
      </c>
      <c r="I43" s="24">
        <f t="shared" si="3"/>
        <v>7.3577047663118931</v>
      </c>
      <c r="J43" s="24">
        <f t="shared" si="1"/>
        <v>572.97297297297303</v>
      </c>
    </row>
    <row r="44" spans="1:10" ht="15.75" x14ac:dyDescent="0.25">
      <c r="A44" s="7" t="s">
        <v>74</v>
      </c>
      <c r="B44" s="8" t="s">
        <v>75</v>
      </c>
      <c r="C44" s="23">
        <v>1949117.83</v>
      </c>
      <c r="D44" s="23">
        <v>22833060.32</v>
      </c>
      <c r="E44" s="23"/>
      <c r="F44" s="23"/>
      <c r="G44" s="23">
        <v>1865643.47</v>
      </c>
      <c r="H44" s="23" t="s">
        <v>7</v>
      </c>
      <c r="I44" s="24">
        <f t="shared" si="3"/>
        <v>8.170799024981509</v>
      </c>
      <c r="J44" s="24">
        <f t="shared" si="1"/>
        <v>95.717326130047255</v>
      </c>
    </row>
    <row r="45" spans="1:10" ht="31.5" x14ac:dyDescent="0.25">
      <c r="A45" s="7" t="s">
        <v>76</v>
      </c>
      <c r="B45" s="8" t="s">
        <v>77</v>
      </c>
      <c r="C45" s="23">
        <v>389167.93</v>
      </c>
      <c r="D45" s="23">
        <v>1782388</v>
      </c>
      <c r="E45" s="23"/>
      <c r="F45" s="23"/>
      <c r="G45" s="23">
        <v>309034.99</v>
      </c>
      <c r="H45" s="23" t="s">
        <v>7</v>
      </c>
      <c r="I45" s="24">
        <f t="shared" si="3"/>
        <v>17.338255755761374</v>
      </c>
      <c r="J45" s="24">
        <f t="shared" si="1"/>
        <v>79.409161489745571</v>
      </c>
    </row>
    <row r="46" spans="1:10" ht="15.75" x14ac:dyDescent="0.25">
      <c r="A46" s="5" t="s">
        <v>78</v>
      </c>
      <c r="B46" s="6" t="s">
        <v>79</v>
      </c>
      <c r="C46" s="21">
        <f>C47</f>
        <v>2923462.18</v>
      </c>
      <c r="D46" s="21">
        <f>D47+D48</f>
        <v>9925500</v>
      </c>
      <c r="E46" s="21">
        <f>SUM(E48:E48)</f>
        <v>0</v>
      </c>
      <c r="F46" s="21">
        <f>SUM(F48:F48)</f>
        <v>0</v>
      </c>
      <c r="G46" s="21">
        <f>G47</f>
        <v>4299954.3600000003</v>
      </c>
      <c r="H46" s="21" t="s">
        <v>7</v>
      </c>
      <c r="I46" s="22">
        <f t="shared" si="3"/>
        <v>43.322294695481339</v>
      </c>
      <c r="J46" s="22">
        <f t="shared" si="1"/>
        <v>147.08431630882257</v>
      </c>
    </row>
    <row r="47" spans="1:10" ht="14.25" customHeight="1" x14ac:dyDescent="0.25">
      <c r="A47" s="7" t="s">
        <v>97</v>
      </c>
      <c r="B47" s="6" t="s">
        <v>96</v>
      </c>
      <c r="C47" s="23">
        <v>2923462.18</v>
      </c>
      <c r="D47" s="23">
        <v>9925500</v>
      </c>
      <c r="E47" s="23"/>
      <c r="F47" s="23"/>
      <c r="G47" s="23">
        <v>4299954.3600000003</v>
      </c>
      <c r="H47" s="21"/>
      <c r="I47" s="24">
        <f t="shared" ref="I47:I50" si="5">G47/D47*100</f>
        <v>43.322294695481339</v>
      </c>
      <c r="J47" s="24">
        <f t="shared" ref="J47:J50" si="6">G47/C47*100</f>
        <v>147.08431630882257</v>
      </c>
    </row>
    <row r="48" spans="1:10" ht="15.75" hidden="1" customHeight="1" x14ac:dyDescent="0.25">
      <c r="A48" s="7" t="s">
        <v>80</v>
      </c>
      <c r="B48" s="8" t="s">
        <v>81</v>
      </c>
      <c r="C48" s="23"/>
      <c r="D48" s="23"/>
      <c r="E48" s="23"/>
      <c r="F48" s="23"/>
      <c r="G48" s="23"/>
      <c r="H48" s="23" t="s">
        <v>7</v>
      </c>
      <c r="I48" s="24"/>
      <c r="J48" s="24"/>
    </row>
    <row r="49" spans="1:10" ht="33.75" customHeight="1" x14ac:dyDescent="0.25">
      <c r="A49" s="5" t="s">
        <v>98</v>
      </c>
      <c r="B49" s="6" t="s">
        <v>99</v>
      </c>
      <c r="C49" s="21">
        <f>SUM(C50:C50)</f>
        <v>61925.42</v>
      </c>
      <c r="D49" s="21">
        <f>SUM(D50:D50)</f>
        <v>462500</v>
      </c>
      <c r="E49" s="23"/>
      <c r="F49" s="23"/>
      <c r="G49" s="21">
        <f>SUM(G50:G50)</f>
        <v>156205.48000000001</v>
      </c>
      <c r="H49" s="23"/>
      <c r="I49" s="24">
        <f t="shared" si="5"/>
        <v>33.774157837837841</v>
      </c>
      <c r="J49" s="24">
        <f t="shared" si="6"/>
        <v>252.24775221548759</v>
      </c>
    </row>
    <row r="50" spans="1:10" ht="17.25" customHeight="1" x14ac:dyDescent="0.25">
      <c r="A50" s="7" t="s">
        <v>100</v>
      </c>
      <c r="B50" s="8" t="s">
        <v>101</v>
      </c>
      <c r="C50" s="23">
        <v>61925.42</v>
      </c>
      <c r="D50" s="23">
        <v>462500</v>
      </c>
      <c r="E50" s="23"/>
      <c r="F50" s="23"/>
      <c r="G50" s="23">
        <v>156205.48000000001</v>
      </c>
      <c r="H50" s="23"/>
      <c r="I50" s="24">
        <f t="shared" si="5"/>
        <v>33.774157837837841</v>
      </c>
      <c r="J50" s="24">
        <f t="shared" si="6"/>
        <v>252.24775221548759</v>
      </c>
    </row>
    <row r="51" spans="1:10" ht="62.25" customHeight="1" x14ac:dyDescent="0.25">
      <c r="A51" s="5" t="s">
        <v>82</v>
      </c>
      <c r="B51" s="6" t="s">
        <v>83</v>
      </c>
      <c r="C51" s="21">
        <f>C52+C54</f>
        <v>4790250</v>
      </c>
      <c r="D51" s="21">
        <f t="shared" ref="D51:G51" si="7">D52+D54</f>
        <v>8762000</v>
      </c>
      <c r="E51" s="21">
        <f t="shared" si="7"/>
        <v>0</v>
      </c>
      <c r="F51" s="21">
        <f t="shared" si="7"/>
        <v>0</v>
      </c>
      <c r="G51" s="21">
        <f t="shared" si="7"/>
        <v>2297880</v>
      </c>
      <c r="H51" s="21" t="s">
        <v>7</v>
      </c>
      <c r="I51" s="24">
        <f t="shared" si="3"/>
        <v>26.225519287833826</v>
      </c>
      <c r="J51" s="22">
        <f t="shared" si="1"/>
        <v>47.969938938468765</v>
      </c>
    </row>
    <row r="52" spans="1:10" ht="32.25" customHeight="1" x14ac:dyDescent="0.25">
      <c r="A52" s="7" t="s">
        <v>84</v>
      </c>
      <c r="B52" s="8" t="s">
        <v>85</v>
      </c>
      <c r="C52" s="23">
        <v>340250</v>
      </c>
      <c r="D52" s="23">
        <v>1362000</v>
      </c>
      <c r="E52" s="23"/>
      <c r="F52" s="23"/>
      <c r="G52" s="23">
        <v>340500</v>
      </c>
      <c r="H52" s="23" t="s">
        <v>7</v>
      </c>
      <c r="I52" s="24">
        <f t="shared" si="3"/>
        <v>25</v>
      </c>
      <c r="J52" s="24">
        <f t="shared" si="1"/>
        <v>100.07347538574578</v>
      </c>
    </row>
    <row r="53" spans="1:10" ht="25.5" hidden="1" customHeight="1" x14ac:dyDescent="0.25">
      <c r="A53" s="7" t="s">
        <v>86</v>
      </c>
      <c r="B53" s="8" t="s">
        <v>87</v>
      </c>
      <c r="C53" s="23"/>
      <c r="D53" s="23"/>
      <c r="E53" s="23"/>
      <c r="F53" s="23"/>
      <c r="G53" s="23"/>
      <c r="H53" s="23" t="s">
        <v>7</v>
      </c>
      <c r="I53" s="24"/>
      <c r="J53" s="24" t="e">
        <f t="shared" si="1"/>
        <v>#DIV/0!</v>
      </c>
    </row>
    <row r="54" spans="1:10" ht="34.5" customHeight="1" x14ac:dyDescent="0.25">
      <c r="A54" s="7" t="s">
        <v>88</v>
      </c>
      <c r="B54" s="8" t="s">
        <v>89</v>
      </c>
      <c r="C54" s="23">
        <v>4450000</v>
      </c>
      <c r="D54" s="23">
        <v>7400000</v>
      </c>
      <c r="E54" s="23"/>
      <c r="F54" s="23"/>
      <c r="G54" s="23">
        <v>1957380</v>
      </c>
      <c r="H54" s="23" t="s">
        <v>7</v>
      </c>
      <c r="I54" s="24">
        <f t="shared" si="3"/>
        <v>26.451081081081078</v>
      </c>
      <c r="J54" s="24">
        <f t="shared" si="1"/>
        <v>43.986067415730332</v>
      </c>
    </row>
    <row r="55" spans="1:10" ht="26.25" customHeight="1" x14ac:dyDescent="0.25">
      <c r="A55" s="26" t="s">
        <v>90</v>
      </c>
      <c r="B55" s="27"/>
      <c r="C55" s="21">
        <f>C7+C16+C18+C21+C27+C32+C38+C41+C46+C49+C51+C31</f>
        <v>93943136.260000005</v>
      </c>
      <c r="D55" s="21">
        <f>D7+D16+D18+D21+D27+D32+D38+D41+D46+D49+D51+D31</f>
        <v>469878096.31999999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91895403.540000007</v>
      </c>
      <c r="H55" s="25"/>
      <c r="I55" s="22">
        <f t="shared" si="3"/>
        <v>19.557286083285884</v>
      </c>
      <c r="J55" s="22">
        <f t="shared" si="1"/>
        <v>97.820242327941216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113</v>
      </c>
      <c r="G58" s="10" t="s">
        <v>102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103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104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2018-05-11T06:35:52Z</dcterms:modified>
</cp:coreProperties>
</file>