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I20" i="2" l="1"/>
  <c r="J20" i="2"/>
  <c r="G18" i="2"/>
  <c r="D18" i="2"/>
  <c r="J50" i="2" l="1"/>
  <c r="I50" i="2"/>
  <c r="J47" i="2"/>
  <c r="I47" i="2"/>
  <c r="G46" i="2" l="1"/>
  <c r="D46" i="2"/>
  <c r="C46" i="2"/>
  <c r="G49" i="2"/>
  <c r="D49" i="2"/>
  <c r="I49" i="2" s="1"/>
  <c r="C49" i="2"/>
  <c r="J49" i="2" s="1"/>
  <c r="C7" i="2"/>
  <c r="C16" i="2"/>
  <c r="C18" i="2"/>
  <c r="C28" i="2"/>
  <c r="C22" i="2"/>
  <c r="I8" i="2" l="1"/>
  <c r="J24" i="2"/>
  <c r="C38" i="2" l="1"/>
  <c r="I35" i="2"/>
  <c r="C51" i="2" l="1"/>
  <c r="C41" i="2"/>
  <c r="C32" i="2"/>
  <c r="C55" i="2" l="1"/>
  <c r="I54" i="2"/>
  <c r="J53" i="2"/>
  <c r="J52" i="2"/>
  <c r="G51" i="2"/>
  <c r="F51" i="2"/>
  <c r="E51" i="2"/>
  <c r="D51" i="2"/>
  <c r="J48" i="2"/>
  <c r="F46" i="2"/>
  <c r="E46" i="2"/>
  <c r="J46" i="2"/>
  <c r="J45" i="2"/>
  <c r="I45" i="2"/>
  <c r="J44" i="2"/>
  <c r="I44" i="2"/>
  <c r="J43" i="2"/>
  <c r="I43" i="2"/>
  <c r="J42" i="2"/>
  <c r="I42" i="2"/>
  <c r="G41" i="2"/>
  <c r="J41" i="2" s="1"/>
  <c r="F41" i="2"/>
  <c r="E41" i="2"/>
  <c r="D41" i="2"/>
  <c r="I40" i="2"/>
  <c r="J39" i="2"/>
  <c r="I39" i="2"/>
  <c r="G38" i="2"/>
  <c r="J38" i="2" s="1"/>
  <c r="F38" i="2"/>
  <c r="E38" i="2"/>
  <c r="D38" i="2"/>
  <c r="J37" i="2"/>
  <c r="I37" i="2"/>
  <c r="J36" i="2"/>
  <c r="I36" i="2"/>
  <c r="J34" i="2"/>
  <c r="I34" i="2"/>
  <c r="J33" i="2"/>
  <c r="I33" i="2"/>
  <c r="G32" i="2"/>
  <c r="J32" i="2" s="1"/>
  <c r="F32" i="2"/>
  <c r="E32" i="2"/>
  <c r="D32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J51" i="2" l="1"/>
  <c r="I52" i="2"/>
  <c r="D55" i="2"/>
  <c r="G55" i="2"/>
  <c r="J55" i="2" s="1"/>
  <c r="I51" i="2"/>
  <c r="I46" i="2"/>
  <c r="I41" i="2"/>
  <c r="I22" i="2"/>
  <c r="I18" i="2"/>
  <c r="I32" i="2"/>
  <c r="E55" i="2"/>
  <c r="F55" i="2"/>
  <c r="I7" i="2"/>
  <c r="I16" i="2"/>
  <c r="I28" i="2"/>
  <c r="I38" i="2"/>
  <c r="J7" i="2"/>
  <c r="J22" i="2"/>
  <c r="I55" i="2" l="1"/>
</calcChain>
</file>

<file path=xl/sharedStrings.xml><?xml version="1.0" encoding="utf-8"?>
<sst xmlns="http://schemas.openxmlformats.org/spreadsheetml/2006/main" count="153" uniqueCount="113">
  <si>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</si>
  <si>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</si>
  <si>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</si>
  <si>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</si>
  <si>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</si>
  <si>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</si>
  <si>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</si>
  <si>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</si>
  <si>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</si>
  <si>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</si>
  <si>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</si>
  <si>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</si>
  <si>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</si>
  <si>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</si>
  <si>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</si>
  <si>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</si>
  <si>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</si>
  <si>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</si>
  <si>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</si>
  <si>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</si>
  <si>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</si>
  <si>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</si>
  <si>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</si>
  <si>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</si>
  <si>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</si>
  <si>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</si>
  <si>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</si>
  <si>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</si>
  <si>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</si>
  <si>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</si>
  <si>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</si>
  <si>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</si>
  <si>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</si>
  <si>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</si>
  <si>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</si>
  <si>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</si>
  <si>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</si>
  <si>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</si>
  <si>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</si>
  <si>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</si>
  <si>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</si>
  <si>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</si>
  <si>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</si>
  <si>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</si>
  <si>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</si>
  <si>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</si>
  <si>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</si>
  <si>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</si>
  <si>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</si>
  <si>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</si>
  <si>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</si>
  <si>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</si>
  <si>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</si>
  <si>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</si>
  <si>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</si>
  <si>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</si>
  <si>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</si>
  <si>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</si>
  <si>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</si>
  <si>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</si>
  <si>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</si>
  <si>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</si>
  <si>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</si>
  <si>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</si>
  <si>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</si>
  <si>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</si>
  <si>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</si>
  <si>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</si>
  <si>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</si>
  <si>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</si>
  <si>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</si>
  <si>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</si>
  <si>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</si>
  <si>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</si>
  <si>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</si>
  <si>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</si>
  <si>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</si>
  <si>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</si>
  <si>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</si>
  <si>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</si>
  <si>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</si>
  <si>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</si>
  <si>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</si>
  <si>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</si>
  <si>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</si>
  <si>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</si>
  <si>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</si>
  <si>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</si>
  <si>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</si>
  <si>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</si>
  <si>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</si>
  <si>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</si>
  <si>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</si>
  <si>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</si>
  <si>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</si>
  <si>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</si>
  <si>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</si>
  <si>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</si>
  <si>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</si>
  <si>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</si>
  <si>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</si>
  <si>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</si>
  <si>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</si>
  <si>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</si>
  <si>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</si>
  <si>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Сведения об исполнении консолидированного бюджета Трубчевского муниципального района за 1 квартал 2018 года по расходам в разрезе разделов и подразделов классификации расходов бюджетов в сравнении с соответствующим периодом прошлого года</t>
  </si>
  <si>
    <t>Уточненные назначения на 2018 год</t>
  </si>
  <si>
    <t>Кассовое исполнение                                                               за 1 квартал                                                                           2018 года</t>
  </si>
  <si>
    <t>Темп роста 2018 к соответствующему периоду 2017, %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</si>
  <si>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</si>
  <si>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</si>
  <si>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</si>
  <si>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Кассовое исполнение                                                               за 1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</si>
</sst>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workbookViewId="0">
      <selection activeCell="M10" sqref="M10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1" t="s">
        <v>105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2" t="s">
        <v>0</v>
      </c>
      <c r="J3" s="32"/>
    </row>
    <row r="4" spans="1:10" s="7" customFormat="1" ht="22.5" customHeight="1" x14ac:dyDescent="0.25">
      <c r="A4" s="33" t="s">
        <v>1</v>
      </c>
      <c r="B4" s="33" t="s">
        <v>2</v>
      </c>
      <c r="C4" s="34" t="s">
        <v>112</v>
      </c>
      <c r="D4" s="33" t="s">
        <v>106</v>
      </c>
      <c r="E4" s="34" t="s">
        <v>3</v>
      </c>
      <c r="F4" s="34"/>
      <c r="G4" s="34" t="s">
        <v>107</v>
      </c>
      <c r="H4" s="34"/>
      <c r="I4" s="34" t="s">
        <v>4</v>
      </c>
      <c r="J4" s="35" t="s">
        <v>108</v>
      </c>
    </row>
    <row r="5" spans="1:10" s="7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0" s="7" customFormat="1" ht="30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0" ht="15.75" x14ac:dyDescent="0.25">
      <c r="A7" s="8" t="s">
        <v>5</v>
      </c>
      <c r="B7" s="9" t="s">
        <v>6</v>
      </c>
      <c r="C7" s="20">
        <f>SUM(C8:C15)</f>
        <v>11662433.550000001</v>
      </c>
      <c r="D7" s="20">
        <f>SUM(D8:D15)</f>
        <v>68575706.909999996</v>
      </c>
      <c r="E7" s="20">
        <f>SUM(E8:E15)</f>
        <v>0</v>
      </c>
      <c r="F7" s="20">
        <f>SUM(F8:F15)</f>
        <v>0</v>
      </c>
      <c r="G7" s="20">
        <f>SUM(G8:G15)</f>
        <v>16391113.719999999</v>
      </c>
      <c r="H7" s="20" t="s">
        <v>7</v>
      </c>
      <c r="I7" s="10">
        <f t="shared" ref="I7:I15" si="0">G7/D7*100</f>
        <v>23.902216190803539</v>
      </c>
      <c r="J7" s="27">
        <f>G7/C7*100</f>
        <v>140.54625605991126</v>
      </c>
    </row>
    <row r="8" spans="1:10" ht="48.75" customHeight="1" x14ac:dyDescent="0.25">
      <c r="A8" s="11" t="s">
        <v>8</v>
      </c>
      <c r="B8" s="21" t="s">
        <v>9</v>
      </c>
      <c r="C8" s="24">
        <v>818138.24</v>
      </c>
      <c r="D8" s="24">
        <v>3543416.22</v>
      </c>
      <c r="E8" s="24"/>
      <c r="F8" s="24"/>
      <c r="G8" s="24">
        <v>939176.35</v>
      </c>
      <c r="H8" s="23" t="s">
        <v>7</v>
      </c>
      <c r="I8" s="25">
        <f t="shared" si="0"/>
        <v>26.50482731040837</v>
      </c>
      <c r="J8" s="25">
        <f>G8/C8*100</f>
        <v>114.79433475692322</v>
      </c>
    </row>
    <row r="9" spans="1:10" ht="63" x14ac:dyDescent="0.25">
      <c r="A9" s="11" t="s">
        <v>10</v>
      </c>
      <c r="B9" s="21" t="s">
        <v>11</v>
      </c>
      <c r="C9" s="24">
        <v>231538.84</v>
      </c>
      <c r="D9" s="24">
        <v>1673956.44</v>
      </c>
      <c r="E9" s="24"/>
      <c r="F9" s="24"/>
      <c r="G9" s="24">
        <v>295519.98</v>
      </c>
      <c r="H9" s="23" t="s">
        <v>7</v>
      </c>
      <c r="I9" s="25">
        <f t="shared" si="0"/>
        <v>17.653982680696277</v>
      </c>
      <c r="J9" s="25">
        <f t="shared" ref="J9:J55" si="1">G9/C9*100</f>
        <v>127.6330053307687</v>
      </c>
    </row>
    <row r="10" spans="1:10" ht="63" customHeight="1" x14ac:dyDescent="0.25">
      <c r="A10" s="11" t="s">
        <v>12</v>
      </c>
      <c r="B10" s="21" t="s">
        <v>13</v>
      </c>
      <c r="C10" s="24">
        <v>7208171.71</v>
      </c>
      <c r="D10" s="24">
        <v>30440271.010000002</v>
      </c>
      <c r="E10" s="24"/>
      <c r="F10" s="24"/>
      <c r="G10" s="24">
        <v>7099520.5499999998</v>
      </c>
      <c r="H10" s="23" t="s">
        <v>7</v>
      </c>
      <c r="I10" s="25">
        <f t="shared" si="0"/>
        <v>23.32279021979706</v>
      </c>
      <c r="J10" s="25">
        <f t="shared" si="1"/>
        <v>98.492666873497654</v>
      </c>
    </row>
    <row r="11" spans="1:10" ht="26.25" customHeight="1" x14ac:dyDescent="0.25">
      <c r="A11" s="11" t="s">
        <v>14</v>
      </c>
      <c r="B11" s="21" t="s">
        <v>15</v>
      </c>
      <c r="C11" s="24"/>
      <c r="D11" s="24">
        <v>103209</v>
      </c>
      <c r="E11" s="24"/>
      <c r="F11" s="24"/>
      <c r="G11" s="24">
        <v>82920</v>
      </c>
      <c r="H11" s="23" t="s">
        <v>7</v>
      </c>
      <c r="I11" s="25">
        <f t="shared" si="0"/>
        <v>80.341830654303408</v>
      </c>
      <c r="J11" s="25"/>
    </row>
    <row r="12" spans="1:10" ht="52.5" customHeight="1" x14ac:dyDescent="0.25">
      <c r="A12" s="11" t="s">
        <v>16</v>
      </c>
      <c r="B12" s="21" t="s">
        <v>17</v>
      </c>
      <c r="C12" s="24">
        <v>1576737.17</v>
      </c>
      <c r="D12" s="24">
        <v>6903564.2000000002</v>
      </c>
      <c r="E12" s="24"/>
      <c r="F12" s="24"/>
      <c r="G12" s="24">
        <v>1759012.2</v>
      </c>
      <c r="H12" s="23" t="s">
        <v>7</v>
      </c>
      <c r="I12" s="25">
        <f t="shared" si="0"/>
        <v>25.479768841723814</v>
      </c>
      <c r="J12" s="25">
        <f t="shared" si="1"/>
        <v>111.56026720674062</v>
      </c>
    </row>
    <row r="13" spans="1:10" ht="31.5" hidden="1" x14ac:dyDescent="0.25">
      <c r="A13" s="11" t="s">
        <v>95</v>
      </c>
      <c r="B13" s="21" t="s">
        <v>94</v>
      </c>
      <c r="C13" s="24"/>
      <c r="D13" s="24"/>
      <c r="E13" s="24"/>
      <c r="F13" s="24"/>
      <c r="G13" s="24"/>
      <c r="H13" s="23"/>
      <c r="I13" s="25"/>
      <c r="J13" s="25"/>
    </row>
    <row r="14" spans="1:10" ht="15.75" x14ac:dyDescent="0.25">
      <c r="A14" s="11" t="s">
        <v>18</v>
      </c>
      <c r="B14" s="21" t="s">
        <v>19</v>
      </c>
      <c r="C14" s="24"/>
      <c r="D14" s="24">
        <v>585000</v>
      </c>
      <c r="E14" s="24"/>
      <c r="F14" s="24"/>
      <c r="G14" s="24"/>
      <c r="H14" s="23" t="s">
        <v>7</v>
      </c>
      <c r="I14" s="25"/>
      <c r="J14" s="25"/>
    </row>
    <row r="15" spans="1:10" ht="15.75" x14ac:dyDescent="0.25">
      <c r="A15" s="11" t="s">
        <v>20</v>
      </c>
      <c r="B15" s="21" t="s">
        <v>21</v>
      </c>
      <c r="C15" s="24">
        <v>1827847.59</v>
      </c>
      <c r="D15" s="24">
        <v>25326290.039999999</v>
      </c>
      <c r="E15" s="24"/>
      <c r="F15" s="24"/>
      <c r="G15" s="24">
        <v>6214964.6399999997</v>
      </c>
      <c r="H15" s="24" t="s">
        <v>7</v>
      </c>
      <c r="I15" s="25">
        <f t="shared" si="0"/>
        <v>24.539577767545776</v>
      </c>
      <c r="J15" s="25">
        <f t="shared" si="1"/>
        <v>340.01547360959125</v>
      </c>
    </row>
    <row r="16" spans="1:10" ht="15.75" x14ac:dyDescent="0.25">
      <c r="A16" s="8" t="s">
        <v>22</v>
      </c>
      <c r="B16" s="9" t="s">
        <v>23</v>
      </c>
      <c r="C16" s="26">
        <f t="shared" ref="C16:H16" si="2">C17</f>
        <v>426487.19</v>
      </c>
      <c r="D16" s="26">
        <f t="shared" si="2"/>
        <v>1855970</v>
      </c>
      <c r="E16" s="26">
        <f t="shared" si="2"/>
        <v>0</v>
      </c>
      <c r="F16" s="26">
        <f t="shared" si="2"/>
        <v>0</v>
      </c>
      <c r="G16" s="26">
        <f t="shared" si="2"/>
        <v>461300.87</v>
      </c>
      <c r="H16" s="26" t="str">
        <f t="shared" si="2"/>
        <v>-</v>
      </c>
      <c r="I16" s="27">
        <f>G16/D16*100</f>
        <v>24.854974487734179</v>
      </c>
      <c r="J16" s="27">
        <f t="shared" si="1"/>
        <v>108.16288995690586</v>
      </c>
    </row>
    <row r="17" spans="1:10" ht="21.75" customHeight="1" x14ac:dyDescent="0.25">
      <c r="A17" s="11" t="s">
        <v>24</v>
      </c>
      <c r="B17" s="12" t="s">
        <v>25</v>
      </c>
      <c r="C17" s="24">
        <v>426487.19</v>
      </c>
      <c r="D17" s="24">
        <v>1855970</v>
      </c>
      <c r="E17" s="24"/>
      <c r="F17" s="24"/>
      <c r="G17" s="24">
        <v>461300.87</v>
      </c>
      <c r="H17" s="24" t="s">
        <v>7</v>
      </c>
      <c r="I17" s="25">
        <f t="shared" ref="I17:I55" si="3">G17/D17*100</f>
        <v>24.854974487734179</v>
      </c>
      <c r="J17" s="25">
        <f t="shared" si="1"/>
        <v>108.16288995690586</v>
      </c>
    </row>
    <row r="18" spans="1:10" ht="47.25" x14ac:dyDescent="0.25">
      <c r="A18" s="8" t="s">
        <v>26</v>
      </c>
      <c r="B18" s="9" t="s">
        <v>27</v>
      </c>
      <c r="C18" s="26">
        <f t="shared" ref="C18:F18" si="4">C19+C21</f>
        <v>2462791.52</v>
      </c>
      <c r="D18" s="26">
        <f>D19+D21+D20</f>
        <v>14257921</v>
      </c>
      <c r="E18" s="26">
        <f t="shared" si="4"/>
        <v>0</v>
      </c>
      <c r="F18" s="26">
        <f t="shared" si="4"/>
        <v>0</v>
      </c>
      <c r="G18" s="26">
        <f>G19+G21+G20</f>
        <v>3091722.67</v>
      </c>
      <c r="H18" s="26" t="s">
        <v>7</v>
      </c>
      <c r="I18" s="27">
        <f t="shared" si="3"/>
        <v>21.684246041200534</v>
      </c>
      <c r="J18" s="27">
        <f t="shared" si="1"/>
        <v>125.53732806421228</v>
      </c>
    </row>
    <row r="19" spans="1:10" ht="63" x14ac:dyDescent="0.25">
      <c r="A19" s="11" t="s">
        <v>28</v>
      </c>
      <c r="B19" s="21" t="s">
        <v>29</v>
      </c>
      <c r="C19" s="24">
        <v>154853.43</v>
      </c>
      <c r="D19" s="24">
        <v>2143000</v>
      </c>
      <c r="E19" s="24"/>
      <c r="F19" s="24"/>
      <c r="G19" s="24">
        <v>514931.1</v>
      </c>
      <c r="H19" s="24" t="s">
        <v>7</v>
      </c>
      <c r="I19" s="25">
        <f t="shared" si="3"/>
        <v>24.028516098926737</v>
      </c>
      <c r="J19" s="25">
        <f t="shared" si="1"/>
        <v>332.52805572340247</v>
      </c>
    </row>
    <row r="20" spans="1:10" ht="47.25" x14ac:dyDescent="0.25">
      <c r="A20" s="11" t="s">
        <v>111</v>
      </c>
      <c r="B20" s="21" t="s">
        <v>110</v>
      </c>
      <c r="C20" s="24">
        <v>0</v>
      </c>
      <c r="D20" s="24">
        <v>74921</v>
      </c>
      <c r="E20" s="24"/>
      <c r="F20" s="24"/>
      <c r="G20" s="24">
        <v>0</v>
      </c>
      <c r="H20" s="24"/>
      <c r="I20" s="25">
        <f t="shared" si="3"/>
        <v>0</v>
      </c>
      <c r="J20" s="25" t="e">
        <f t="shared" si="1"/>
        <v>#DIV/0!</v>
      </c>
    </row>
    <row r="21" spans="1:10" ht="15.75" x14ac:dyDescent="0.25">
      <c r="A21" s="11" t="s">
        <v>30</v>
      </c>
      <c r="B21" s="12" t="s">
        <v>31</v>
      </c>
      <c r="C21" s="24">
        <v>2307938.09</v>
      </c>
      <c r="D21" s="24">
        <v>12040000</v>
      </c>
      <c r="E21" s="24"/>
      <c r="F21" s="24"/>
      <c r="G21" s="24">
        <v>2576791.5699999998</v>
      </c>
      <c r="H21" s="24" t="s">
        <v>7</v>
      </c>
      <c r="I21" s="25">
        <f t="shared" si="3"/>
        <v>21.401923338870429</v>
      </c>
      <c r="J21" s="25">
        <f t="shared" si="1"/>
        <v>111.64907677397879</v>
      </c>
    </row>
    <row r="22" spans="1:10" ht="15.75" x14ac:dyDescent="0.25">
      <c r="A22" s="8" t="s">
        <v>32</v>
      </c>
      <c r="B22" s="9" t="s">
        <v>33</v>
      </c>
      <c r="C22" s="26">
        <f>SUM(C23:C27)</f>
        <v>5604933.3599999994</v>
      </c>
      <c r="D22" s="26">
        <f>SUM(D23:D27)</f>
        <v>59439404.659999996</v>
      </c>
      <c r="E22" s="26">
        <f>SUM(E23:E27)</f>
        <v>0</v>
      </c>
      <c r="F22" s="26">
        <f>SUM(F23:F27)</f>
        <v>0</v>
      </c>
      <c r="G22" s="26">
        <f>SUM(G23:G27)</f>
        <v>5018489.67</v>
      </c>
      <c r="H22" s="26" t="s">
        <v>7</v>
      </c>
      <c r="I22" s="27">
        <f t="shared" si="3"/>
        <v>8.4430348835193065</v>
      </c>
      <c r="J22" s="27">
        <f t="shared" si="1"/>
        <v>89.537008696924104</v>
      </c>
    </row>
    <row r="23" spans="1:10" ht="15.75" x14ac:dyDescent="0.25">
      <c r="A23" s="11" t="s">
        <v>34</v>
      </c>
      <c r="B23" s="12" t="s">
        <v>35</v>
      </c>
      <c r="C23" s="24"/>
      <c r="D23" s="24">
        <v>122347.18</v>
      </c>
      <c r="E23" s="24"/>
      <c r="F23" s="24"/>
      <c r="G23" s="24"/>
      <c r="H23" s="24" t="s">
        <v>7</v>
      </c>
      <c r="I23" s="25">
        <f t="shared" si="3"/>
        <v>0</v>
      </c>
      <c r="J23" s="25">
        <v>0</v>
      </c>
    </row>
    <row r="24" spans="1:10" ht="15.75" x14ac:dyDescent="0.25">
      <c r="A24" s="11" t="s">
        <v>36</v>
      </c>
      <c r="B24" s="12" t="s">
        <v>37</v>
      </c>
      <c r="C24" s="24">
        <v>39600</v>
      </c>
      <c r="D24" s="24">
        <v>118800</v>
      </c>
      <c r="E24" s="24"/>
      <c r="F24" s="24"/>
      <c r="G24" s="24">
        <v>76560</v>
      </c>
      <c r="H24" s="24" t="s">
        <v>7</v>
      </c>
      <c r="I24" s="25">
        <f t="shared" si="3"/>
        <v>64.444444444444443</v>
      </c>
      <c r="J24" s="25">
        <f t="shared" si="1"/>
        <v>193.33333333333334</v>
      </c>
    </row>
    <row r="25" spans="1:10" ht="15.75" x14ac:dyDescent="0.25">
      <c r="A25" s="11" t="s">
        <v>38</v>
      </c>
      <c r="B25" s="12" t="s">
        <v>39</v>
      </c>
      <c r="C25" s="24">
        <v>775250</v>
      </c>
      <c r="D25" s="24">
        <v>4700000</v>
      </c>
      <c r="E25" s="24"/>
      <c r="F25" s="24"/>
      <c r="G25" s="24">
        <v>783333.34</v>
      </c>
      <c r="H25" s="24" t="s">
        <v>7</v>
      </c>
      <c r="I25" s="25">
        <f t="shared" si="3"/>
        <v>16.666666808510637</v>
      </c>
      <c r="J25" s="25">
        <f t="shared" si="1"/>
        <v>101.0426752660432</v>
      </c>
    </row>
    <row r="26" spans="1:10" ht="15.75" x14ac:dyDescent="0.25">
      <c r="A26" s="11" t="s">
        <v>40</v>
      </c>
      <c r="B26" s="12" t="s">
        <v>41</v>
      </c>
      <c r="C26" s="24">
        <v>4745940.8899999997</v>
      </c>
      <c r="D26" s="24">
        <v>53583795.479999997</v>
      </c>
      <c r="E26" s="24"/>
      <c r="F26" s="24"/>
      <c r="G26" s="24">
        <v>4117605.67</v>
      </c>
      <c r="H26" s="24" t="s">
        <v>7</v>
      </c>
      <c r="I26" s="25">
        <f t="shared" si="3"/>
        <v>7.6844233095374612</v>
      </c>
      <c r="J26" s="25">
        <f t="shared" si="1"/>
        <v>86.76057636276208</v>
      </c>
    </row>
    <row r="27" spans="1:10" ht="31.5" x14ac:dyDescent="0.25">
      <c r="A27" s="11" t="s">
        <v>42</v>
      </c>
      <c r="B27" s="21" t="s">
        <v>43</v>
      </c>
      <c r="C27" s="24">
        <v>44142.47</v>
      </c>
      <c r="D27" s="24">
        <v>914462</v>
      </c>
      <c r="E27" s="24"/>
      <c r="F27" s="24"/>
      <c r="G27" s="24">
        <v>40990.660000000003</v>
      </c>
      <c r="H27" s="24" t="s">
        <v>7</v>
      </c>
      <c r="I27" s="25">
        <f t="shared" si="3"/>
        <v>4.4824891575593089</v>
      </c>
      <c r="J27" s="25">
        <f t="shared" si="1"/>
        <v>92.859914726112976</v>
      </c>
    </row>
    <row r="28" spans="1:10" ht="31.5" x14ac:dyDescent="0.25">
      <c r="A28" s="8" t="s">
        <v>44</v>
      </c>
      <c r="B28" s="22" t="s">
        <v>45</v>
      </c>
      <c r="C28" s="26">
        <f>C29+C30+C31</f>
        <v>8702162.2800000012</v>
      </c>
      <c r="D28" s="26">
        <f>D29+D30+D31</f>
        <v>72161598.960000008</v>
      </c>
      <c r="E28" s="26">
        <f>E29+E30+E31</f>
        <v>0</v>
      </c>
      <c r="F28" s="26">
        <f>F29+F30+F31</f>
        <v>0</v>
      </c>
      <c r="G28" s="26">
        <f>G29+G30+G31</f>
        <v>8050418.6799999997</v>
      </c>
      <c r="H28" s="26" t="s">
        <v>7</v>
      </c>
      <c r="I28" s="27">
        <f t="shared" si="3"/>
        <v>11.15609797457847</v>
      </c>
      <c r="J28" s="27">
        <f t="shared" si="1"/>
        <v>92.510555663873447</v>
      </c>
    </row>
    <row r="29" spans="1:10" ht="15.75" x14ac:dyDescent="0.25">
      <c r="A29" s="11" t="s">
        <v>46</v>
      </c>
      <c r="B29" s="12" t="s">
        <v>47</v>
      </c>
      <c r="C29" s="24">
        <v>99270.7</v>
      </c>
      <c r="D29" s="24">
        <v>652980.24</v>
      </c>
      <c r="E29" s="24"/>
      <c r="F29" s="24"/>
      <c r="G29" s="24">
        <v>45515.49</v>
      </c>
      <c r="H29" s="24" t="s">
        <v>7</v>
      </c>
      <c r="I29" s="25">
        <f t="shared" si="3"/>
        <v>6.9704237910782716</v>
      </c>
      <c r="J29" s="25">
        <f t="shared" si="1"/>
        <v>45.849873124698426</v>
      </c>
    </row>
    <row r="30" spans="1:10" ht="15.75" x14ac:dyDescent="0.25">
      <c r="A30" s="11" t="s">
        <v>48</v>
      </c>
      <c r="B30" s="12" t="s">
        <v>49</v>
      </c>
      <c r="C30" s="24">
        <v>828729.3</v>
      </c>
      <c r="D30" s="24">
        <v>29237918.91</v>
      </c>
      <c r="E30" s="24"/>
      <c r="F30" s="24"/>
      <c r="G30" s="24">
        <v>800050.94</v>
      </c>
      <c r="H30" s="24" t="s">
        <v>7</v>
      </c>
      <c r="I30" s="25">
        <f t="shared" si="3"/>
        <v>2.7363470788147142</v>
      </c>
      <c r="J30" s="25">
        <f t="shared" si="1"/>
        <v>96.539477969464798</v>
      </c>
    </row>
    <row r="31" spans="1:10" ht="15.75" x14ac:dyDescent="0.25">
      <c r="A31" s="11" t="s">
        <v>50</v>
      </c>
      <c r="B31" s="12" t="s">
        <v>51</v>
      </c>
      <c r="C31" s="24">
        <v>7774162.2800000003</v>
      </c>
      <c r="D31" s="24">
        <v>42270699.810000002</v>
      </c>
      <c r="E31" s="24"/>
      <c r="F31" s="24"/>
      <c r="G31" s="24">
        <v>7204852.25</v>
      </c>
      <c r="H31" s="24" t="s">
        <v>7</v>
      </c>
      <c r="I31" s="25">
        <f t="shared" si="3"/>
        <v>17.044553987477499</v>
      </c>
      <c r="J31" s="25">
        <v>0</v>
      </c>
    </row>
    <row r="32" spans="1:10" ht="15.75" x14ac:dyDescent="0.25">
      <c r="A32" s="8" t="s">
        <v>52</v>
      </c>
      <c r="B32" s="9" t="s">
        <v>53</v>
      </c>
      <c r="C32" s="26">
        <f>SUM(C33:C37)</f>
        <v>62143346.43</v>
      </c>
      <c r="D32" s="26">
        <f>SUM(D33:D37)</f>
        <v>238305556.28</v>
      </c>
      <c r="E32" s="26">
        <f>SUM(E33:E37)</f>
        <v>0</v>
      </c>
      <c r="F32" s="26">
        <f>SUM(F33:F37)</f>
        <v>0</v>
      </c>
      <c r="G32" s="26">
        <f>SUM(G33:G37)</f>
        <v>51650944.390000001</v>
      </c>
      <c r="H32" s="26" t="s">
        <v>7</v>
      </c>
      <c r="I32" s="27">
        <f t="shared" si="3"/>
        <v>21.674250989478438</v>
      </c>
      <c r="J32" s="27">
        <f t="shared" si="1"/>
        <v>83.115807817303605</v>
      </c>
    </row>
    <row r="33" spans="1:10" ht="15.75" x14ac:dyDescent="0.25">
      <c r="A33" s="11" t="s">
        <v>54</v>
      </c>
      <c r="B33" s="12" t="s">
        <v>55</v>
      </c>
      <c r="C33" s="24">
        <v>15244927.460000001</v>
      </c>
      <c r="D33" s="24">
        <v>65950268</v>
      </c>
      <c r="E33" s="24"/>
      <c r="F33" s="24"/>
      <c r="G33" s="24">
        <v>14546680.949999999</v>
      </c>
      <c r="H33" s="24" t="s">
        <v>7</v>
      </c>
      <c r="I33" s="25">
        <f t="shared" si="3"/>
        <v>22.057046000176982</v>
      </c>
      <c r="J33" s="25">
        <f t="shared" si="1"/>
        <v>95.419810872619266</v>
      </c>
    </row>
    <row r="34" spans="1:10" ht="15.75" x14ac:dyDescent="0.25">
      <c r="A34" s="11" t="s">
        <v>56</v>
      </c>
      <c r="B34" s="12" t="s">
        <v>57</v>
      </c>
      <c r="C34" s="24">
        <v>34768807.509999998</v>
      </c>
      <c r="D34" s="24">
        <v>133224111.28</v>
      </c>
      <c r="E34" s="24"/>
      <c r="F34" s="24"/>
      <c r="G34" s="24">
        <v>27761168.07</v>
      </c>
      <c r="H34" s="24" t="s">
        <v>7</v>
      </c>
      <c r="I34" s="25">
        <f t="shared" si="3"/>
        <v>20.837945776687338</v>
      </c>
      <c r="J34" s="25">
        <f t="shared" si="1"/>
        <v>79.845039442366556</v>
      </c>
    </row>
    <row r="35" spans="1:10" ht="15.75" x14ac:dyDescent="0.25">
      <c r="A35" s="11" t="s">
        <v>92</v>
      </c>
      <c r="B35" s="12" t="s">
        <v>93</v>
      </c>
      <c r="C35" s="24">
        <v>5262225.5</v>
      </c>
      <c r="D35" s="24">
        <v>22475397</v>
      </c>
      <c r="E35" s="24"/>
      <c r="F35" s="24"/>
      <c r="G35" s="24">
        <v>5217173.24</v>
      </c>
      <c r="H35" s="24"/>
      <c r="I35" s="25">
        <f t="shared" si="3"/>
        <v>23.212819066110381</v>
      </c>
      <c r="J35" s="25">
        <v>0</v>
      </c>
    </row>
    <row r="36" spans="1:10" ht="15.75" x14ac:dyDescent="0.25">
      <c r="A36" s="11" t="s">
        <v>58</v>
      </c>
      <c r="B36" s="12" t="s">
        <v>59</v>
      </c>
      <c r="C36" s="24"/>
      <c r="D36" s="24">
        <v>80000</v>
      </c>
      <c r="E36" s="24"/>
      <c r="F36" s="24"/>
      <c r="G36" s="24"/>
      <c r="H36" s="24" t="s">
        <v>7</v>
      </c>
      <c r="I36" s="25">
        <f t="shared" si="3"/>
        <v>0</v>
      </c>
      <c r="J36" s="25" t="e">
        <f t="shared" si="1"/>
        <v>#DIV/0!</v>
      </c>
    </row>
    <row r="37" spans="1:10" ht="15.75" x14ac:dyDescent="0.25">
      <c r="A37" s="11" t="s">
        <v>60</v>
      </c>
      <c r="B37" s="12" t="s">
        <v>61</v>
      </c>
      <c r="C37" s="24">
        <v>6867385.96</v>
      </c>
      <c r="D37" s="24">
        <v>16575780</v>
      </c>
      <c r="E37" s="24"/>
      <c r="F37" s="24"/>
      <c r="G37" s="24">
        <v>4125922.13</v>
      </c>
      <c r="H37" s="24" t="s">
        <v>7</v>
      </c>
      <c r="I37" s="25">
        <f t="shared" si="3"/>
        <v>24.891269852761074</v>
      </c>
      <c r="J37" s="25">
        <f t="shared" si="1"/>
        <v>60.079951149272524</v>
      </c>
    </row>
    <row r="38" spans="1:10" ht="15.75" x14ac:dyDescent="0.25">
      <c r="A38" s="8" t="s">
        <v>62</v>
      </c>
      <c r="B38" s="9" t="s">
        <v>63</v>
      </c>
      <c r="C38" s="26">
        <f>C39+C40</f>
        <v>8032250.6399999997</v>
      </c>
      <c r="D38" s="26">
        <f>D39+D40</f>
        <v>47133970</v>
      </c>
      <c r="E38" s="26">
        <f>E39+E40</f>
        <v>0</v>
      </c>
      <c r="F38" s="26">
        <f>F39+F40</f>
        <v>0</v>
      </c>
      <c r="G38" s="26">
        <f>G39+G40</f>
        <v>8844327.4000000004</v>
      </c>
      <c r="H38" s="26" t="s">
        <v>7</v>
      </c>
      <c r="I38" s="27">
        <f t="shared" si="3"/>
        <v>18.764231826854392</v>
      </c>
      <c r="J38" s="27">
        <f t="shared" si="1"/>
        <v>110.11020193961478</v>
      </c>
    </row>
    <row r="39" spans="1:10" ht="15.75" x14ac:dyDescent="0.25">
      <c r="A39" s="11" t="s">
        <v>64</v>
      </c>
      <c r="B39" s="12" t="s">
        <v>65</v>
      </c>
      <c r="C39" s="24">
        <v>8032250.6399999997</v>
      </c>
      <c r="D39" s="24">
        <v>47133970</v>
      </c>
      <c r="E39" s="24"/>
      <c r="F39" s="24"/>
      <c r="G39" s="24">
        <v>8844327.4000000004</v>
      </c>
      <c r="H39" s="24" t="s">
        <v>7</v>
      </c>
      <c r="I39" s="25">
        <f t="shared" si="3"/>
        <v>18.764231826854392</v>
      </c>
      <c r="J39" s="25">
        <f t="shared" si="1"/>
        <v>110.11020193961478</v>
      </c>
    </row>
    <row r="40" spans="1:10" ht="31.5" hidden="1" x14ac:dyDescent="0.25">
      <c r="A40" s="11" t="s">
        <v>66</v>
      </c>
      <c r="B40" s="12" t="s">
        <v>67</v>
      </c>
      <c r="C40" s="24"/>
      <c r="D40" s="24"/>
      <c r="E40" s="24"/>
      <c r="F40" s="24"/>
      <c r="G40" s="24"/>
      <c r="H40" s="24" t="s">
        <v>7</v>
      </c>
      <c r="I40" s="25" t="e">
        <f t="shared" si="3"/>
        <v>#DIV/0!</v>
      </c>
      <c r="J40" s="25"/>
    </row>
    <row r="41" spans="1:10" ht="15.75" x14ac:dyDescent="0.25">
      <c r="A41" s="8" t="s">
        <v>68</v>
      </c>
      <c r="B41" s="9" t="s">
        <v>69</v>
      </c>
      <c r="C41" s="26">
        <f>SUM(C42:C45)</f>
        <v>4744552.26</v>
      </c>
      <c r="D41" s="26">
        <f>SUM(D42:D45)</f>
        <v>28266651.34</v>
      </c>
      <c r="E41" s="26">
        <f>SUM(E42:E45)</f>
        <v>0</v>
      </c>
      <c r="F41" s="26">
        <f>SUM(F42:F45)</f>
        <v>0</v>
      </c>
      <c r="G41" s="26">
        <f>SUM(G42:G45)</f>
        <v>3596920.24</v>
      </c>
      <c r="H41" s="26" t="s">
        <v>7</v>
      </c>
      <c r="I41" s="27">
        <f t="shared" si="3"/>
        <v>12.724960578934994</v>
      </c>
      <c r="J41" s="27">
        <f t="shared" si="1"/>
        <v>75.811584379091656</v>
      </c>
    </row>
    <row r="42" spans="1:10" ht="15.75" x14ac:dyDescent="0.25">
      <c r="A42" s="11" t="s">
        <v>70</v>
      </c>
      <c r="B42" s="12" t="s">
        <v>71</v>
      </c>
      <c r="C42" s="24">
        <v>2395166.5</v>
      </c>
      <c r="D42" s="24">
        <v>2776803.02</v>
      </c>
      <c r="E42" s="24"/>
      <c r="F42" s="24"/>
      <c r="G42" s="24">
        <v>1353641.78</v>
      </c>
      <c r="H42" s="24" t="s">
        <v>7</v>
      </c>
      <c r="I42" s="25">
        <f t="shared" si="3"/>
        <v>48.748210451024363</v>
      </c>
      <c r="J42" s="25">
        <f t="shared" si="1"/>
        <v>56.51556081800576</v>
      </c>
    </row>
    <row r="43" spans="1:10" ht="15.75" x14ac:dyDescent="0.25">
      <c r="A43" s="11" t="s">
        <v>72</v>
      </c>
      <c r="B43" s="12" t="s">
        <v>73</v>
      </c>
      <c r="C43" s="24">
        <v>11100</v>
      </c>
      <c r="D43" s="24">
        <v>874400</v>
      </c>
      <c r="E43" s="24"/>
      <c r="F43" s="24"/>
      <c r="G43" s="24">
        <v>68600</v>
      </c>
      <c r="H43" s="24" t="s">
        <v>7</v>
      </c>
      <c r="I43" s="25">
        <f t="shared" si="3"/>
        <v>7.845379688929552</v>
      </c>
      <c r="J43" s="25">
        <f t="shared" si="1"/>
        <v>618.01801801801798</v>
      </c>
    </row>
    <row r="44" spans="1:10" ht="15.75" x14ac:dyDescent="0.25">
      <c r="A44" s="11" t="s">
        <v>74</v>
      </c>
      <c r="B44" s="12" t="s">
        <v>75</v>
      </c>
      <c r="C44" s="24">
        <v>1949117.83</v>
      </c>
      <c r="D44" s="24">
        <v>22833060.32</v>
      </c>
      <c r="E44" s="24"/>
      <c r="F44" s="24"/>
      <c r="G44" s="24">
        <v>1865643.47</v>
      </c>
      <c r="H44" s="24" t="s">
        <v>7</v>
      </c>
      <c r="I44" s="25">
        <f t="shared" si="3"/>
        <v>8.170799024981509</v>
      </c>
      <c r="J44" s="25">
        <f t="shared" si="1"/>
        <v>95.717326130047255</v>
      </c>
    </row>
    <row r="45" spans="1:10" ht="31.5" x14ac:dyDescent="0.25">
      <c r="A45" s="11" t="s">
        <v>76</v>
      </c>
      <c r="B45" s="21" t="s">
        <v>77</v>
      </c>
      <c r="C45" s="24">
        <v>389167.93</v>
      </c>
      <c r="D45" s="24">
        <v>1782388</v>
      </c>
      <c r="E45" s="24"/>
      <c r="F45" s="24"/>
      <c r="G45" s="24">
        <v>309034.99</v>
      </c>
      <c r="H45" s="24" t="s">
        <v>7</v>
      </c>
      <c r="I45" s="25">
        <f t="shared" si="3"/>
        <v>17.338255755761374</v>
      </c>
      <c r="J45" s="25">
        <f t="shared" si="1"/>
        <v>79.409161489745571</v>
      </c>
    </row>
    <row r="46" spans="1:10" ht="15.75" x14ac:dyDescent="0.25">
      <c r="A46" s="8" t="s">
        <v>78</v>
      </c>
      <c r="B46" s="9" t="s">
        <v>79</v>
      </c>
      <c r="C46" s="26">
        <f>SUM(C47:C48)</f>
        <v>2923462.18</v>
      </c>
      <c r="D46" s="26">
        <f>SUM(D47:D47)</f>
        <v>17188747.789999999</v>
      </c>
      <c r="E46" s="26">
        <f>SUM(E48:E48)</f>
        <v>0</v>
      </c>
      <c r="F46" s="26">
        <f>SUM(F48:F48)</f>
        <v>0</v>
      </c>
      <c r="G46" s="26">
        <f>SUM(G47:G47)</f>
        <v>4343534.3600000003</v>
      </c>
      <c r="H46" s="26" t="s">
        <v>7</v>
      </c>
      <c r="I46" s="27">
        <f t="shared" si="3"/>
        <v>25.269638097354392</v>
      </c>
      <c r="J46" s="27">
        <f t="shared" si="1"/>
        <v>148.57501457398706</v>
      </c>
    </row>
    <row r="47" spans="1:10" ht="15.75" x14ac:dyDescent="0.25">
      <c r="A47" s="11" t="s">
        <v>97</v>
      </c>
      <c r="B47" s="9" t="s">
        <v>96</v>
      </c>
      <c r="C47" s="24">
        <v>2923462.18</v>
      </c>
      <c r="D47" s="24">
        <v>17188747.789999999</v>
      </c>
      <c r="E47" s="24"/>
      <c r="F47" s="24"/>
      <c r="G47" s="24">
        <v>4343534.3600000003</v>
      </c>
      <c r="H47" s="26"/>
      <c r="I47" s="25">
        <f t="shared" ref="I47" si="5">G47/D47*100</f>
        <v>25.269638097354392</v>
      </c>
      <c r="J47" s="25">
        <f t="shared" ref="J47" si="6">G47/C47*100</f>
        <v>148.57501457398706</v>
      </c>
    </row>
    <row r="48" spans="1:10" ht="0.75" customHeight="1" x14ac:dyDescent="0.25">
      <c r="A48" s="11" t="s">
        <v>80</v>
      </c>
      <c r="B48" s="12" t="s">
        <v>81</v>
      </c>
      <c r="C48" s="24"/>
      <c r="D48" s="24"/>
      <c r="E48" s="24"/>
      <c r="F48" s="24"/>
      <c r="G48" s="24"/>
      <c r="H48" s="24" t="s">
        <v>7</v>
      </c>
      <c r="I48" s="25"/>
      <c r="J48" s="25" t="e">
        <f t="shared" si="1"/>
        <v>#DIV/0!</v>
      </c>
    </row>
    <row r="49" spans="1:10" ht="33.75" customHeight="1" x14ac:dyDescent="0.25">
      <c r="A49" s="8" t="s">
        <v>98</v>
      </c>
      <c r="B49" s="22" t="s">
        <v>99</v>
      </c>
      <c r="C49" s="26">
        <f>SUM(C50:C50)</f>
        <v>61925.42</v>
      </c>
      <c r="D49" s="26">
        <f>SUM(D50:D50)</f>
        <v>462500</v>
      </c>
      <c r="E49" s="24"/>
      <c r="F49" s="24"/>
      <c r="G49" s="26">
        <f>SUM(G50:G50)</f>
        <v>156205.48000000001</v>
      </c>
      <c r="H49" s="24"/>
      <c r="I49" s="25">
        <f t="shared" ref="I49:I50" si="7">G49/D49*100</f>
        <v>33.774157837837841</v>
      </c>
      <c r="J49" s="25">
        <f t="shared" si="1"/>
        <v>252.24775221548759</v>
      </c>
    </row>
    <row r="50" spans="1:10" ht="28.5" customHeight="1" x14ac:dyDescent="0.25">
      <c r="A50" s="11" t="s">
        <v>100</v>
      </c>
      <c r="B50" s="21" t="s">
        <v>101</v>
      </c>
      <c r="C50" s="24">
        <v>61925.42</v>
      </c>
      <c r="D50" s="24">
        <v>462500</v>
      </c>
      <c r="E50" s="24"/>
      <c r="F50" s="24"/>
      <c r="G50" s="24">
        <v>156205.48000000001</v>
      </c>
      <c r="H50" s="24"/>
      <c r="I50" s="25">
        <f t="shared" si="7"/>
        <v>33.774157837837841</v>
      </c>
      <c r="J50" s="25">
        <f t="shared" si="1"/>
        <v>252.24775221548759</v>
      </c>
    </row>
    <row r="51" spans="1:10" ht="66" customHeight="1" x14ac:dyDescent="0.25">
      <c r="A51" s="8" t="s">
        <v>82</v>
      </c>
      <c r="B51" s="22" t="s">
        <v>83</v>
      </c>
      <c r="C51" s="26">
        <f>C52+C53+C54</f>
        <v>4790250</v>
      </c>
      <c r="D51" s="26">
        <f>D52+D53+D54</f>
        <v>8762000</v>
      </c>
      <c r="E51" s="26">
        <f>E52+E53+E54</f>
        <v>0</v>
      </c>
      <c r="F51" s="26">
        <f>F52+F53+F54</f>
        <v>0</v>
      </c>
      <c r="G51" s="26">
        <f>G52+G53+G54</f>
        <v>2297880</v>
      </c>
      <c r="H51" s="26" t="s">
        <v>7</v>
      </c>
      <c r="I51" s="27">
        <f t="shared" si="3"/>
        <v>26.225519287833826</v>
      </c>
      <c r="J51" s="27">
        <f t="shared" si="1"/>
        <v>47.969938938468765</v>
      </c>
    </row>
    <row r="52" spans="1:10" ht="45" customHeight="1" x14ac:dyDescent="0.25">
      <c r="A52" s="11" t="s">
        <v>84</v>
      </c>
      <c r="B52" s="21" t="s">
        <v>85</v>
      </c>
      <c r="C52" s="24">
        <v>340250</v>
      </c>
      <c r="D52" s="24">
        <v>1362000</v>
      </c>
      <c r="E52" s="24"/>
      <c r="F52" s="24"/>
      <c r="G52" s="24">
        <v>340500</v>
      </c>
      <c r="H52" s="24" t="s">
        <v>7</v>
      </c>
      <c r="I52" s="25">
        <f>G51</f>
        <v>2297880</v>
      </c>
      <c r="J52" s="25">
        <f t="shared" si="1"/>
        <v>100.07347538574578</v>
      </c>
    </row>
    <row r="53" spans="1:10" ht="17.25" hidden="1" customHeight="1" x14ac:dyDescent="0.25">
      <c r="A53" s="11" t="s">
        <v>86</v>
      </c>
      <c r="B53" s="12" t="s">
        <v>87</v>
      </c>
      <c r="C53" s="24"/>
      <c r="D53" s="24"/>
      <c r="E53" s="24"/>
      <c r="F53" s="24"/>
      <c r="G53" s="24"/>
      <c r="H53" s="24" t="s">
        <v>7</v>
      </c>
      <c r="I53" s="25"/>
      <c r="J53" s="25" t="e">
        <f t="shared" si="1"/>
        <v>#DIV/0!</v>
      </c>
    </row>
    <row r="54" spans="1:10" ht="30.75" customHeight="1" x14ac:dyDescent="0.25">
      <c r="A54" s="11" t="s">
        <v>88</v>
      </c>
      <c r="B54" s="21" t="s">
        <v>89</v>
      </c>
      <c r="C54" s="24">
        <v>4450000</v>
      </c>
      <c r="D54" s="24">
        <v>7400000</v>
      </c>
      <c r="E54" s="24"/>
      <c r="F54" s="24"/>
      <c r="G54" s="24">
        <v>1957380</v>
      </c>
      <c r="H54" s="24" t="s">
        <v>7</v>
      </c>
      <c r="I54" s="25">
        <f t="shared" si="3"/>
        <v>26.451081081081078</v>
      </c>
      <c r="J54" s="25">
        <v>0</v>
      </c>
    </row>
    <row r="55" spans="1:10" ht="23.25" customHeight="1" x14ac:dyDescent="0.25">
      <c r="A55" s="29" t="s">
        <v>90</v>
      </c>
      <c r="B55" s="30"/>
      <c r="C55" s="26">
        <f>C7+C16+C18+C22+C28+C32+C38+C41+C46+C49+C51</f>
        <v>111554594.83000001</v>
      </c>
      <c r="D55" s="26">
        <f>D7+D16+D18+D22+D28+D32+D38+D41+D46+D49+D51</f>
        <v>556410026.93999994</v>
      </c>
      <c r="E55" s="26">
        <f>E7+E16+E18+E22+E28+E32+E38+E41+E46+E51</f>
        <v>0</v>
      </c>
      <c r="F55" s="26">
        <f>F7+F16+F18+F22+F28+F32+F38+F41+F46+F51</f>
        <v>0</v>
      </c>
      <c r="G55" s="26">
        <f>G7+G16+G18+G22+G28+G32+G38+G41+G46+G49+G51</f>
        <v>103902857.48</v>
      </c>
      <c r="H55" s="28"/>
      <c r="I55" s="27">
        <f t="shared" si="3"/>
        <v>18.673793147010322</v>
      </c>
      <c r="J55" s="27">
        <f t="shared" si="1"/>
        <v>93.140813821554701</v>
      </c>
    </row>
    <row r="56" spans="1:10" x14ac:dyDescent="0.25">
      <c r="A56" s="13"/>
      <c r="B56" s="6"/>
      <c r="C56" s="6"/>
      <c r="D56" s="6"/>
      <c r="E56" s="14"/>
      <c r="F56" s="14"/>
      <c r="G56" s="14"/>
      <c r="H56" s="14" t="s">
        <v>91</v>
      </c>
    </row>
    <row r="58" spans="1:10" s="16" customFormat="1" ht="31.5" x14ac:dyDescent="0.25">
      <c r="A58" s="15" t="s">
        <v>109</v>
      </c>
      <c r="G58" s="16" t="s">
        <v>102</v>
      </c>
      <c r="I58" s="17"/>
      <c r="J58" s="17"/>
    </row>
    <row r="59" spans="1:10" x14ac:dyDescent="0.25">
      <c r="A59" s="18"/>
    </row>
    <row r="60" spans="1:10" x14ac:dyDescent="0.25">
      <c r="A60" s="18" t="s">
        <v>103</v>
      </c>
    </row>
    <row r="61" spans="1:10" x14ac:dyDescent="0.25">
      <c r="A61" s="18" t="s">
        <v>104</v>
      </c>
      <c r="C61" s="19"/>
      <c r="D61" s="19"/>
      <c r="E61" s="19"/>
      <c r="F61" s="19"/>
      <c r="G61" s="19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2018-05-16T12:04:13Z</dcterms:modified>
</cp:coreProperties>
</file>