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14" i="2" l="1"/>
  <c r="J11" i="2"/>
  <c r="J52" i="2"/>
  <c r="J49" i="2"/>
  <c r="I49" i="2"/>
  <c r="I52" i="2"/>
  <c r="G18" i="2"/>
  <c r="D18" i="2"/>
  <c r="I32" i="2"/>
  <c r="G32" i="2"/>
  <c r="F32" i="2"/>
  <c r="E32" i="2"/>
  <c r="D32" i="2"/>
  <c r="C32" i="2"/>
  <c r="J32" i="2" s="1"/>
  <c r="J37" i="2"/>
  <c r="G48" i="2" l="1"/>
  <c r="D48" i="2"/>
  <c r="C48" i="2"/>
  <c r="J51" i="2"/>
  <c r="I51" i="2"/>
  <c r="G51" i="2"/>
  <c r="D51" i="2"/>
  <c r="C51" i="2"/>
  <c r="C7" i="2"/>
  <c r="C57" i="2" s="1"/>
  <c r="C16" i="2"/>
  <c r="C18" i="2"/>
  <c r="C28" i="2"/>
  <c r="C22" i="2"/>
  <c r="I8" i="2" l="1"/>
  <c r="J24" i="2"/>
  <c r="C40" i="2" l="1"/>
  <c r="I37" i="2"/>
  <c r="C43" i="2" l="1"/>
  <c r="C34" i="2"/>
  <c r="I56" i="2" l="1"/>
  <c r="J55" i="2"/>
  <c r="J54" i="2"/>
  <c r="I54" i="2"/>
  <c r="J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G40" i="2"/>
  <c r="J40" i="2" s="1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J31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0" i="2"/>
  <c r="I20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I14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<sst xmlns="http://schemas.openxmlformats.org/spreadsheetml/2006/main" count="157" uniqueCount="117">
  <si>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</si>
  <si>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</si>
  <si>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</si>
  <si>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</si>
  <si>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</si>
  <si>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</si>
  <si>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</si>
  <si>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</si>
  <si>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</si>
  <si>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</si>
  <si>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</si>
  <si>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</si>
  <si>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</si>
  <si>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</si>
  <si>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</si>
  <si>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</si>
  <si>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</si>
  <si>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</si>
  <si>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</si>
  <si>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</si>
  <si>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</si>
  <si>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</si>
  <si>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</si>
  <si>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</si>
  <si>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</si>
  <si>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</si>
  <si>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</si>
  <si>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</si>
  <si>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</si>
  <si>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</si>
  <si>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</si>
  <si>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</si>
  <si>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</si>
  <si>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</si>
  <si>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</si>
  <si>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</si>
  <si>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</si>
  <si>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</si>
  <si>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</si>
  <si>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</si>
  <si>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</si>
  <si>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</si>
  <si>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</si>
  <si>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</si>
  <si>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</si>
  <si>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</si>
  <si>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</si>
  <si>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</si>
  <si>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</si>
  <si>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</si>
  <si>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</si>
  <si>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</si>
  <si>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</si>
  <si>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</si>
  <si>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</si>
  <si>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</si>
  <si>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</si>
  <si>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</si>
  <si>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</si>
  <si>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</si>
  <si>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</si>
  <si>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</si>
  <si>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</si>
  <si>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</si>
  <si>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</si>
  <si>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</si>
  <si>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</si>
  <si>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</si>
  <si>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</si>
  <si>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</si>
  <si>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</si>
  <si>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</si>
  <si>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</si>
  <si>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</si>
  <si>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</si>
  <si>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</si>
  <si>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</si>
  <si>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</si>
  <si>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</si>
  <si>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</si>
  <si>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</si>
  <si>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</si>
  <si>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</si>
  <si>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</si>
  <si>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</si>
  <si>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</si>
  <si>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</si>
  <si>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</si>
  <si>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</si>
  <si>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</si>
  <si>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</si>
  <si>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</si>
  <si>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</si>
  <si>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</si>
  <si>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</si>
  <si>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</si>
  <si>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</si>
  <si>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</si>
  <si>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</si>
  <si>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</si>
  <si>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</si>
  <si>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</si>
  <si>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</si>
  <si>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</si>
  <si>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</si>
  <si>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Сведения об исполнении консолидированного бюджета Трубчевского муниципального района за 1 полугодие 2018 года по расходам в разрезе разделов и подразделов классификации расходов бюджетов в сравнении с соответствующим периодом прошлого года</t>
  </si>
  <si>
    <t>Кассовое исполнение                                                               за 1 поугодие 2017 года</t>
  </si>
  <si>
    <t>Уточненные назначения на 2018 год</t>
  </si>
  <si>
    <t>Кассовое исполнение                                                               за 1 полугодие                                                                           2018 года</t>
  </si>
  <si>
    <t>Темп роста 2018 к соответствующему периоду 2017, %</t>
  </si>
  <si>
    <t>Охрана окружающей среды</t>
  </si>
  <si>
    <t>0600</t>
  </si>
  <si>
    <t>0605</t>
  </si>
  <si>
    <t>Другие вопросы в области охраны окружающей среды</t>
  </si>
  <si>
    <t>Заместитель главы администрации района Трубчевчкого муниципального района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</si>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</sst>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G11" sqref="G11"/>
    </sheetView>
  </sheetViews>
  <sheetFormatPr defaultRowHeight="15" x14ac:dyDescent="0.25"/>
  <cols>
    <col min="1" max="1" width="47.5703125" customWidth="1"/>
    <col min="2" max="2" width="7.140625" customWidth="1"/>
    <col min="3" max="3" width="16.5703125" customWidth="1"/>
    <col min="4" max="4" width="17.8554687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105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106</v>
      </c>
      <c r="D4" s="28" t="s">
        <v>107</v>
      </c>
      <c r="E4" s="29" t="s">
        <v>3</v>
      </c>
      <c r="F4" s="29"/>
      <c r="G4" s="29" t="s">
        <v>108</v>
      </c>
      <c r="H4" s="29"/>
      <c r="I4" s="29" t="s">
        <v>4</v>
      </c>
      <c r="J4" s="30" t="s">
        <v>109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15" t="s">
        <v>5</v>
      </c>
      <c r="B7" s="16" t="s">
        <v>6</v>
      </c>
      <c r="C7" s="17">
        <f>SUM(C8:C15)</f>
        <v>23772887.999999996</v>
      </c>
      <c r="D7" s="17">
        <f>SUM(D8:D15)</f>
        <v>71193875.24000001</v>
      </c>
      <c r="E7" s="17">
        <f>SUM(E8:E15)</f>
        <v>0</v>
      </c>
      <c r="F7" s="17">
        <f>SUM(F8:F15)</f>
        <v>0</v>
      </c>
      <c r="G7" s="17">
        <f>SUM(G8:G15)</f>
        <v>34140943.269999996</v>
      </c>
      <c r="H7" s="17" t="s">
        <v>7</v>
      </c>
      <c r="I7" s="18">
        <f t="shared" ref="I7:I15" si="0">G7/D7*100</f>
        <v>47.954888190744299</v>
      </c>
      <c r="J7" s="18">
        <f>G7/C7*100</f>
        <v>143.61293953851967</v>
      </c>
    </row>
    <row r="8" spans="1:10" ht="48.75" customHeight="1" x14ac:dyDescent="0.25">
      <c r="A8" s="19" t="s">
        <v>8</v>
      </c>
      <c r="B8" s="20" t="s">
        <v>9</v>
      </c>
      <c r="C8" s="21">
        <v>1820706.04</v>
      </c>
      <c r="D8" s="21">
        <v>3543416.22</v>
      </c>
      <c r="E8" s="21"/>
      <c r="F8" s="21"/>
      <c r="G8" s="21">
        <v>1673681.16</v>
      </c>
      <c r="H8" s="21" t="s">
        <v>7</v>
      </c>
      <c r="I8" s="22">
        <f t="shared" si="0"/>
        <v>47.233546839721804</v>
      </c>
      <c r="J8" s="22">
        <f>G8/C8*100</f>
        <v>91.924842518784629</v>
      </c>
    </row>
    <row r="9" spans="1:10" ht="63" x14ac:dyDescent="0.25">
      <c r="A9" s="19" t="s">
        <v>10</v>
      </c>
      <c r="B9" s="20" t="s">
        <v>11</v>
      </c>
      <c r="C9" s="21">
        <v>633589.51</v>
      </c>
      <c r="D9" s="21">
        <v>1673956.44</v>
      </c>
      <c r="E9" s="21"/>
      <c r="F9" s="21"/>
      <c r="G9" s="21">
        <v>633641.47</v>
      </c>
      <c r="H9" s="21" t="s">
        <v>7</v>
      </c>
      <c r="I9" s="22">
        <f t="shared" si="0"/>
        <v>37.852924655554361</v>
      </c>
      <c r="J9" s="22">
        <f t="shared" ref="J9:J57" si="1">G9/C9*100</f>
        <v>100.00820089335127</v>
      </c>
    </row>
    <row r="10" spans="1:10" ht="61.5" customHeight="1" x14ac:dyDescent="0.25">
      <c r="A10" s="19" t="s">
        <v>12</v>
      </c>
      <c r="B10" s="20" t="s">
        <v>13</v>
      </c>
      <c r="C10" s="21">
        <v>14823483.35</v>
      </c>
      <c r="D10" s="21">
        <v>30607476.949999999</v>
      </c>
      <c r="E10" s="21"/>
      <c r="F10" s="21"/>
      <c r="G10" s="21">
        <v>14680804.85</v>
      </c>
      <c r="H10" s="21" t="s">
        <v>7</v>
      </c>
      <c r="I10" s="22">
        <f t="shared" si="0"/>
        <v>47.964766498010874</v>
      </c>
      <c r="J10" s="22">
        <f t="shared" si="1"/>
        <v>99.037483318656001</v>
      </c>
    </row>
    <row r="11" spans="1:10" ht="18.75" customHeight="1" x14ac:dyDescent="0.25">
      <c r="A11" s="19" t="s">
        <v>14</v>
      </c>
      <c r="B11" s="20" t="s">
        <v>15</v>
      </c>
      <c r="C11" s="21"/>
      <c r="D11" s="21">
        <v>103209</v>
      </c>
      <c r="E11" s="21"/>
      <c r="F11" s="21"/>
      <c r="G11" s="21">
        <v>92049</v>
      </c>
      <c r="H11" s="21" t="s">
        <v>7</v>
      </c>
      <c r="I11" s="22">
        <f t="shared" si="0"/>
        <v>89.186989506729063</v>
      </c>
      <c r="J11" s="22" t="e">
        <f t="shared" si="1"/>
        <v>#DIV/0!</v>
      </c>
    </row>
    <row r="12" spans="1:10" ht="48" customHeight="1" x14ac:dyDescent="0.25">
      <c r="A12" s="19" t="s">
        <v>16</v>
      </c>
      <c r="B12" s="20" t="s">
        <v>17</v>
      </c>
      <c r="C12" s="21">
        <v>3181883.13</v>
      </c>
      <c r="D12" s="21">
        <v>6817532.0999999996</v>
      </c>
      <c r="E12" s="21"/>
      <c r="F12" s="21"/>
      <c r="G12" s="21">
        <v>3401210.63</v>
      </c>
      <c r="H12" s="21" t="s">
        <v>7</v>
      </c>
      <c r="I12" s="22">
        <f t="shared" si="0"/>
        <v>49.889176612751115</v>
      </c>
      <c r="J12" s="22">
        <f t="shared" si="1"/>
        <v>106.89300929792478</v>
      </c>
    </row>
    <row r="13" spans="1:10" ht="31.5" hidden="1" x14ac:dyDescent="0.25">
      <c r="A13" s="19" t="s">
        <v>95</v>
      </c>
      <c r="B13" s="20" t="s">
        <v>94</v>
      </c>
      <c r="C13" s="21"/>
      <c r="D13" s="21"/>
      <c r="E13" s="21"/>
      <c r="F13" s="21"/>
      <c r="G13" s="21"/>
      <c r="H13" s="21"/>
      <c r="I13" s="22"/>
      <c r="J13" s="22"/>
    </row>
    <row r="14" spans="1:10" ht="15.75" x14ac:dyDescent="0.25">
      <c r="A14" s="19" t="s">
        <v>18</v>
      </c>
      <c r="B14" s="20" t="s">
        <v>19</v>
      </c>
      <c r="C14" s="21"/>
      <c r="D14" s="21">
        <v>492000</v>
      </c>
      <c r="E14" s="21"/>
      <c r="F14" s="21"/>
      <c r="G14" s="21"/>
      <c r="H14" s="21" t="s">
        <v>7</v>
      </c>
      <c r="I14" s="22">
        <f t="shared" si="0"/>
        <v>0</v>
      </c>
      <c r="J14" s="22" t="e">
        <f t="shared" si="1"/>
        <v>#DIV/0!</v>
      </c>
    </row>
    <row r="15" spans="1:10" ht="15.75" x14ac:dyDescent="0.25">
      <c r="A15" s="19" t="s">
        <v>20</v>
      </c>
      <c r="B15" s="20" t="s">
        <v>21</v>
      </c>
      <c r="C15" s="21">
        <v>3313225.97</v>
      </c>
      <c r="D15" s="21">
        <v>27956284.530000001</v>
      </c>
      <c r="E15" s="21"/>
      <c r="F15" s="21"/>
      <c r="G15" s="21">
        <v>13659556.16</v>
      </c>
      <c r="H15" s="21" t="s">
        <v>7</v>
      </c>
      <c r="I15" s="22">
        <f t="shared" si="0"/>
        <v>48.860413283252555</v>
      </c>
      <c r="J15" s="22">
        <f t="shared" si="1"/>
        <v>412.27360535267081</v>
      </c>
    </row>
    <row r="16" spans="1:10" ht="15.75" x14ac:dyDescent="0.25">
      <c r="A16" s="15" t="s">
        <v>22</v>
      </c>
      <c r="B16" s="16" t="s">
        <v>23</v>
      </c>
      <c r="C16" s="17">
        <f t="shared" ref="C16:H16" si="2">C17</f>
        <v>429617</v>
      </c>
      <c r="D16" s="17">
        <f t="shared" si="2"/>
        <v>927985</v>
      </c>
      <c r="E16" s="17">
        <f t="shared" si="2"/>
        <v>0</v>
      </c>
      <c r="F16" s="17">
        <f t="shared" si="2"/>
        <v>0</v>
      </c>
      <c r="G16" s="17">
        <f t="shared" si="2"/>
        <v>463992.5</v>
      </c>
      <c r="H16" s="17" t="str">
        <f t="shared" si="2"/>
        <v>-</v>
      </c>
      <c r="I16" s="18">
        <f>G16/D16*100</f>
        <v>50</v>
      </c>
      <c r="J16" s="18">
        <f t="shared" si="1"/>
        <v>108.001429179944</v>
      </c>
    </row>
    <row r="17" spans="1:10" ht="15.75" x14ac:dyDescent="0.25">
      <c r="A17" s="19" t="s">
        <v>24</v>
      </c>
      <c r="B17" s="20" t="s">
        <v>25</v>
      </c>
      <c r="C17" s="21">
        <v>429617</v>
      </c>
      <c r="D17" s="21">
        <v>927985</v>
      </c>
      <c r="E17" s="21"/>
      <c r="F17" s="21"/>
      <c r="G17" s="21">
        <v>463992.5</v>
      </c>
      <c r="H17" s="21" t="s">
        <v>7</v>
      </c>
      <c r="I17" s="22">
        <f t="shared" ref="I17:I57" si="3">G17/D17*100</f>
        <v>50</v>
      </c>
      <c r="J17" s="22">
        <f t="shared" si="1"/>
        <v>108.001429179944</v>
      </c>
    </row>
    <row r="18" spans="1:10" ht="47.25" x14ac:dyDescent="0.25">
      <c r="A18" s="15" t="s">
        <v>26</v>
      </c>
      <c r="B18" s="16" t="s">
        <v>27</v>
      </c>
      <c r="C18" s="17">
        <f t="shared" ref="C18:F18" si="4">C19+C20</f>
        <v>3244600.45</v>
      </c>
      <c r="D18" s="17">
        <f>D19+D20+D21</f>
        <v>8237921</v>
      </c>
      <c r="E18" s="17">
        <f t="shared" si="4"/>
        <v>0</v>
      </c>
      <c r="F18" s="17">
        <f t="shared" si="4"/>
        <v>0</v>
      </c>
      <c r="G18" s="17">
        <f>G19+G20+G21</f>
        <v>3635595.21</v>
      </c>
      <c r="H18" s="17" t="s">
        <v>7</v>
      </c>
      <c r="I18" s="18">
        <f t="shared" si="3"/>
        <v>44.132435962908602</v>
      </c>
      <c r="J18" s="18">
        <f t="shared" si="1"/>
        <v>112.05062891487918</v>
      </c>
    </row>
    <row r="19" spans="1:10" ht="63" x14ac:dyDescent="0.25">
      <c r="A19" s="19" t="s">
        <v>28</v>
      </c>
      <c r="B19" s="20" t="s">
        <v>29</v>
      </c>
      <c r="C19" s="21">
        <v>547246.73</v>
      </c>
      <c r="D19" s="21">
        <v>2143000</v>
      </c>
      <c r="E19" s="21"/>
      <c r="F19" s="21"/>
      <c r="G19" s="21">
        <v>1149599.48</v>
      </c>
      <c r="H19" s="21" t="s">
        <v>7</v>
      </c>
      <c r="I19" s="22">
        <f t="shared" si="3"/>
        <v>53.644399440037326</v>
      </c>
      <c r="J19" s="22">
        <f t="shared" si="1"/>
        <v>210.06968465576762</v>
      </c>
    </row>
    <row r="20" spans="1:10" ht="15.75" x14ac:dyDescent="0.25">
      <c r="A20" s="19" t="s">
        <v>30</v>
      </c>
      <c r="B20" s="20" t="s">
        <v>31</v>
      </c>
      <c r="C20" s="21">
        <v>2697353.72</v>
      </c>
      <c r="D20" s="21">
        <v>6020000</v>
      </c>
      <c r="E20" s="21"/>
      <c r="F20" s="21"/>
      <c r="G20" s="21">
        <v>2485995.73</v>
      </c>
      <c r="H20" s="21" t="s">
        <v>7</v>
      </c>
      <c r="I20" s="22">
        <f t="shared" si="3"/>
        <v>41.295610132890367</v>
      </c>
      <c r="J20" s="22">
        <f t="shared" si="1"/>
        <v>92.164246445215937</v>
      </c>
    </row>
    <row r="21" spans="1:10" ht="47.25" x14ac:dyDescent="0.25">
      <c r="A21" s="19" t="s">
        <v>116</v>
      </c>
      <c r="B21" s="20" t="s">
        <v>115</v>
      </c>
      <c r="C21" s="21"/>
      <c r="D21" s="21">
        <v>74921</v>
      </c>
      <c r="E21" s="21"/>
      <c r="F21" s="21"/>
      <c r="G21" s="21"/>
      <c r="H21" s="21"/>
      <c r="I21" s="22"/>
      <c r="J21" s="22"/>
    </row>
    <row r="22" spans="1:10" ht="15.75" x14ac:dyDescent="0.25">
      <c r="A22" s="15" t="s">
        <v>32</v>
      </c>
      <c r="B22" s="16" t="s">
        <v>33</v>
      </c>
      <c r="C22" s="17">
        <f>SUM(C23:C27)</f>
        <v>10479162.74</v>
      </c>
      <c r="D22" s="17">
        <f>SUM(D23:D27)</f>
        <v>45448124.030000001</v>
      </c>
      <c r="E22" s="17">
        <f>SUM(E23:E27)</f>
        <v>0</v>
      </c>
      <c r="F22" s="17">
        <f>SUM(F23:F27)</f>
        <v>0</v>
      </c>
      <c r="G22" s="17">
        <f>SUM(G23:G27)</f>
        <v>15749610.949999999</v>
      </c>
      <c r="H22" s="17" t="s">
        <v>7</v>
      </c>
      <c r="I22" s="18">
        <f t="shared" si="3"/>
        <v>34.654039712626613</v>
      </c>
      <c r="J22" s="18">
        <f t="shared" si="1"/>
        <v>150.29455444834517</v>
      </c>
    </row>
    <row r="23" spans="1:10" ht="15.75" x14ac:dyDescent="0.25">
      <c r="A23" s="19" t="s">
        <v>34</v>
      </c>
      <c r="B23" s="20" t="s">
        <v>35</v>
      </c>
      <c r="C23" s="21"/>
      <c r="D23" s="21">
        <v>122347.18</v>
      </c>
      <c r="E23" s="21"/>
      <c r="F23" s="21"/>
      <c r="G23" s="21"/>
      <c r="H23" s="21" t="s">
        <v>7</v>
      </c>
      <c r="I23" s="22">
        <f t="shared" si="3"/>
        <v>0</v>
      </c>
      <c r="J23" s="22"/>
    </row>
    <row r="24" spans="1:10" ht="15.75" x14ac:dyDescent="0.25">
      <c r="A24" s="19" t="s">
        <v>36</v>
      </c>
      <c r="B24" s="20" t="s">
        <v>37</v>
      </c>
      <c r="C24" s="21">
        <v>118800</v>
      </c>
      <c r="D24" s="21">
        <v>153120</v>
      </c>
      <c r="E24" s="21"/>
      <c r="F24" s="21"/>
      <c r="G24" s="21">
        <v>76560</v>
      </c>
      <c r="H24" s="21" t="s">
        <v>7</v>
      </c>
      <c r="I24" s="22">
        <f t="shared" si="3"/>
        <v>50</v>
      </c>
      <c r="J24" s="22">
        <f t="shared" si="1"/>
        <v>64.444444444444443</v>
      </c>
    </row>
    <row r="25" spans="1:10" ht="15.75" x14ac:dyDescent="0.25">
      <c r="A25" s="19" t="s">
        <v>38</v>
      </c>
      <c r="B25" s="20" t="s">
        <v>39</v>
      </c>
      <c r="C25" s="21">
        <v>1938125</v>
      </c>
      <c r="D25" s="21">
        <v>4700000</v>
      </c>
      <c r="E25" s="21"/>
      <c r="F25" s="21"/>
      <c r="G25" s="21">
        <v>1958333.35</v>
      </c>
      <c r="H25" s="21" t="s">
        <v>7</v>
      </c>
      <c r="I25" s="22">
        <f t="shared" si="3"/>
        <v>41.666667021276602</v>
      </c>
      <c r="J25" s="22">
        <f t="shared" si="1"/>
        <v>101.04267526604322</v>
      </c>
    </row>
    <row r="26" spans="1:10" ht="15.75" x14ac:dyDescent="0.25">
      <c r="A26" s="19" t="s">
        <v>40</v>
      </c>
      <c r="B26" s="20" t="s">
        <v>41</v>
      </c>
      <c r="C26" s="21">
        <v>8331591</v>
      </c>
      <c r="D26" s="21">
        <v>39558194.850000001</v>
      </c>
      <c r="E26" s="21"/>
      <c r="F26" s="21"/>
      <c r="G26" s="21">
        <v>13608700.949999999</v>
      </c>
      <c r="H26" s="21" t="s">
        <v>7</v>
      </c>
      <c r="I26" s="22">
        <f t="shared" si="3"/>
        <v>34.401723844079804</v>
      </c>
      <c r="J26" s="22">
        <f t="shared" si="1"/>
        <v>163.33856222659034</v>
      </c>
    </row>
    <row r="27" spans="1:10" ht="31.5" x14ac:dyDescent="0.25">
      <c r="A27" s="19" t="s">
        <v>42</v>
      </c>
      <c r="B27" s="20" t="s">
        <v>43</v>
      </c>
      <c r="C27" s="21">
        <v>90646.74</v>
      </c>
      <c r="D27" s="21">
        <v>914462</v>
      </c>
      <c r="E27" s="21"/>
      <c r="F27" s="21"/>
      <c r="G27" s="21">
        <v>106016.65</v>
      </c>
      <c r="H27" s="21" t="s">
        <v>7</v>
      </c>
      <c r="I27" s="22">
        <f t="shared" si="3"/>
        <v>11.593335753699989</v>
      </c>
      <c r="J27" s="22">
        <f t="shared" si="1"/>
        <v>116.95583316068507</v>
      </c>
    </row>
    <row r="28" spans="1:10" ht="31.5" x14ac:dyDescent="0.25">
      <c r="A28" s="15" t="s">
        <v>44</v>
      </c>
      <c r="B28" s="16" t="s">
        <v>45</v>
      </c>
      <c r="C28" s="17">
        <f>C29+C30+C31</f>
        <v>14321528.350000001</v>
      </c>
      <c r="D28" s="17">
        <f>D29+D30+D31</f>
        <v>58790410.310000002</v>
      </c>
      <c r="E28" s="17">
        <f>E29+E30+E31</f>
        <v>0</v>
      </c>
      <c r="F28" s="17">
        <f>F29+F30+F31</f>
        <v>0</v>
      </c>
      <c r="G28" s="17">
        <f>G29+G30+G31</f>
        <v>8639679.5999999996</v>
      </c>
      <c r="H28" s="17" t="s">
        <v>7</v>
      </c>
      <c r="I28" s="18">
        <f t="shared" si="3"/>
        <v>14.695729379065799</v>
      </c>
      <c r="J28" s="18">
        <f t="shared" si="1"/>
        <v>60.326519550547822</v>
      </c>
    </row>
    <row r="29" spans="1:10" ht="15.75" x14ac:dyDescent="0.25">
      <c r="A29" s="19" t="s">
        <v>46</v>
      </c>
      <c r="B29" s="20" t="s">
        <v>47</v>
      </c>
      <c r="C29" s="21">
        <v>193883.1</v>
      </c>
      <c r="D29" s="21">
        <v>638937.59999999998</v>
      </c>
      <c r="E29" s="21"/>
      <c r="F29" s="21"/>
      <c r="G29" s="21">
        <v>112770.81</v>
      </c>
      <c r="H29" s="21" t="s">
        <v>7</v>
      </c>
      <c r="I29" s="22">
        <f t="shared" si="3"/>
        <v>17.649737626960754</v>
      </c>
      <c r="J29" s="22">
        <f t="shared" si="1"/>
        <v>58.164332012434294</v>
      </c>
    </row>
    <row r="30" spans="1:10" ht="15.75" x14ac:dyDescent="0.25">
      <c r="A30" s="19" t="s">
        <v>48</v>
      </c>
      <c r="B30" s="20" t="s">
        <v>49</v>
      </c>
      <c r="C30" s="21">
        <v>1741308.2</v>
      </c>
      <c r="D30" s="21">
        <v>30155278.890000001</v>
      </c>
      <c r="E30" s="21"/>
      <c r="F30" s="21"/>
      <c r="G30" s="21">
        <v>2164654.17</v>
      </c>
      <c r="H30" s="21" t="s">
        <v>7</v>
      </c>
      <c r="I30" s="22">
        <f t="shared" si="3"/>
        <v>7.1783589795212794</v>
      </c>
      <c r="J30" s="22">
        <f t="shared" si="1"/>
        <v>124.31194948717292</v>
      </c>
    </row>
    <row r="31" spans="1:10" ht="15.75" x14ac:dyDescent="0.25">
      <c r="A31" s="19" t="s">
        <v>50</v>
      </c>
      <c r="B31" s="20" t="s">
        <v>51</v>
      </c>
      <c r="C31" s="21">
        <v>12386337.050000001</v>
      </c>
      <c r="D31" s="21">
        <v>27996193.82</v>
      </c>
      <c r="E31" s="21"/>
      <c r="F31" s="21"/>
      <c r="G31" s="21">
        <v>6362254.6200000001</v>
      </c>
      <c r="H31" s="21" t="s">
        <v>7</v>
      </c>
      <c r="I31" s="22">
        <f t="shared" si="3"/>
        <v>22.72542710950556</v>
      </c>
      <c r="J31" s="22">
        <f t="shared" si="1"/>
        <v>51.36510167870815</v>
      </c>
    </row>
    <row r="32" spans="1:10" ht="15.75" x14ac:dyDescent="0.25">
      <c r="A32" s="15" t="s">
        <v>110</v>
      </c>
      <c r="B32" s="16" t="s">
        <v>111</v>
      </c>
      <c r="C32" s="17">
        <f>C33</f>
        <v>25105.68</v>
      </c>
      <c r="D32" s="17">
        <f t="shared" ref="D32:G32" si="5">D33</f>
        <v>0</v>
      </c>
      <c r="E32" s="17">
        <f t="shared" si="5"/>
        <v>0</v>
      </c>
      <c r="F32" s="17">
        <f t="shared" si="5"/>
        <v>0</v>
      </c>
      <c r="G32" s="17">
        <f t="shared" si="5"/>
        <v>0</v>
      </c>
      <c r="H32" s="17"/>
      <c r="I32" s="22" t="e">
        <f t="shared" si="3"/>
        <v>#DIV/0!</v>
      </c>
      <c r="J32" s="22">
        <f t="shared" si="1"/>
        <v>0</v>
      </c>
    </row>
    <row r="33" spans="1:10" ht="31.5" x14ac:dyDescent="0.25">
      <c r="A33" s="19" t="s">
        <v>113</v>
      </c>
      <c r="B33" s="20" t="s">
        <v>112</v>
      </c>
      <c r="C33" s="21">
        <v>25105.68</v>
      </c>
      <c r="D33" s="21"/>
      <c r="E33" s="21"/>
      <c r="F33" s="21"/>
      <c r="G33" s="21"/>
      <c r="H33" s="21"/>
      <c r="I33" s="22"/>
      <c r="J33" s="22"/>
    </row>
    <row r="34" spans="1:10" ht="15.75" x14ac:dyDescent="0.25">
      <c r="A34" s="15" t="s">
        <v>52</v>
      </c>
      <c r="B34" s="16" t="s">
        <v>53</v>
      </c>
      <c r="C34" s="17">
        <f>SUM(C35:C39)</f>
        <v>135390975.73000002</v>
      </c>
      <c r="D34" s="17">
        <f>SUM(D35:D39)</f>
        <v>244205945</v>
      </c>
      <c r="E34" s="17">
        <f>SUM(E35:E39)</f>
        <v>0</v>
      </c>
      <c r="F34" s="17">
        <f>SUM(F35:F39)</f>
        <v>0</v>
      </c>
      <c r="G34" s="17">
        <f>SUM(G35:G39)</f>
        <v>127422507.06000002</v>
      </c>
      <c r="H34" s="17" t="s">
        <v>7</v>
      </c>
      <c r="I34" s="18">
        <f t="shared" si="3"/>
        <v>52.178298550430469</v>
      </c>
      <c r="J34" s="18">
        <f t="shared" si="1"/>
        <v>94.114475778732171</v>
      </c>
    </row>
    <row r="35" spans="1:10" ht="15.75" x14ac:dyDescent="0.25">
      <c r="A35" s="19" t="s">
        <v>54</v>
      </c>
      <c r="B35" s="20" t="s">
        <v>55</v>
      </c>
      <c r="C35" s="21">
        <v>32831618.390000001</v>
      </c>
      <c r="D35" s="21">
        <v>67983349</v>
      </c>
      <c r="E35" s="21"/>
      <c r="F35" s="21"/>
      <c r="G35" s="21">
        <v>33009666.309999999</v>
      </c>
      <c r="H35" s="21" t="s">
        <v>7</v>
      </c>
      <c r="I35" s="22">
        <f t="shared" si="3"/>
        <v>48.555516601572542</v>
      </c>
      <c r="J35" s="22">
        <f t="shared" si="1"/>
        <v>100.54230625455315</v>
      </c>
    </row>
    <row r="36" spans="1:10" ht="15.75" x14ac:dyDescent="0.25">
      <c r="A36" s="19" t="s">
        <v>56</v>
      </c>
      <c r="B36" s="20" t="s">
        <v>57</v>
      </c>
      <c r="C36" s="21">
        <v>76276615.620000005</v>
      </c>
      <c r="D36" s="21">
        <v>135796668.28</v>
      </c>
      <c r="E36" s="21"/>
      <c r="F36" s="21"/>
      <c r="G36" s="21">
        <v>71986343.150000006</v>
      </c>
      <c r="H36" s="21" t="s">
        <v>7</v>
      </c>
      <c r="I36" s="22">
        <f t="shared" si="3"/>
        <v>53.010389770072209</v>
      </c>
      <c r="J36" s="22">
        <f t="shared" si="1"/>
        <v>94.375376470065788</v>
      </c>
    </row>
    <row r="37" spans="1:10" ht="15.75" x14ac:dyDescent="0.25">
      <c r="A37" s="19" t="s">
        <v>92</v>
      </c>
      <c r="B37" s="20" t="s">
        <v>93</v>
      </c>
      <c r="C37" s="21">
        <v>12148614.23</v>
      </c>
      <c r="D37" s="21">
        <v>23188528</v>
      </c>
      <c r="E37" s="21"/>
      <c r="F37" s="21"/>
      <c r="G37" s="21">
        <v>13450896.48</v>
      </c>
      <c r="H37" s="21"/>
      <c r="I37" s="22">
        <f t="shared" si="3"/>
        <v>58.006685374768075</v>
      </c>
      <c r="J37" s="22">
        <f t="shared" si="1"/>
        <v>110.71959505294127</v>
      </c>
    </row>
    <row r="38" spans="1:10" ht="15.75" x14ac:dyDescent="0.25">
      <c r="A38" s="19" t="s">
        <v>58</v>
      </c>
      <c r="B38" s="20" t="s">
        <v>59</v>
      </c>
      <c r="C38" s="21">
        <v>36993</v>
      </c>
      <c r="D38" s="21">
        <v>80000</v>
      </c>
      <c r="E38" s="21"/>
      <c r="F38" s="21"/>
      <c r="G38" s="21">
        <v>31133</v>
      </c>
      <c r="H38" s="21" t="s">
        <v>7</v>
      </c>
      <c r="I38" s="22">
        <f t="shared" si="3"/>
        <v>38.916250000000005</v>
      </c>
      <c r="J38" s="22">
        <f t="shared" si="1"/>
        <v>84.159165247479251</v>
      </c>
    </row>
    <row r="39" spans="1:10" ht="15.75" x14ac:dyDescent="0.25">
      <c r="A39" s="19" t="s">
        <v>60</v>
      </c>
      <c r="B39" s="20" t="s">
        <v>61</v>
      </c>
      <c r="C39" s="21">
        <v>14097134.49</v>
      </c>
      <c r="D39" s="21">
        <v>17157399.719999999</v>
      </c>
      <c r="E39" s="21"/>
      <c r="F39" s="21"/>
      <c r="G39" s="21">
        <v>8944468.1199999992</v>
      </c>
      <c r="H39" s="21" t="s">
        <v>7</v>
      </c>
      <c r="I39" s="22">
        <f t="shared" si="3"/>
        <v>52.13183970746821</v>
      </c>
      <c r="J39" s="22">
        <f t="shared" si="1"/>
        <v>63.448838672461292</v>
      </c>
    </row>
    <row r="40" spans="1:10" ht="15.75" x14ac:dyDescent="0.25">
      <c r="A40" s="15" t="s">
        <v>62</v>
      </c>
      <c r="B40" s="16" t="s">
        <v>63</v>
      </c>
      <c r="C40" s="17">
        <f>C41+C42</f>
        <v>16796298.27</v>
      </c>
      <c r="D40" s="17">
        <f>D41+D42</f>
        <v>45867117</v>
      </c>
      <c r="E40" s="17">
        <f>E41+E42</f>
        <v>0</v>
      </c>
      <c r="F40" s="17">
        <f>F41+F42</f>
        <v>0</v>
      </c>
      <c r="G40" s="17">
        <f>G41+G42</f>
        <v>19584513.289999999</v>
      </c>
      <c r="H40" s="17" t="s">
        <v>7</v>
      </c>
      <c r="I40" s="18">
        <f t="shared" si="3"/>
        <v>42.698374284130395</v>
      </c>
      <c r="J40" s="18">
        <f t="shared" si="1"/>
        <v>116.60017567668497</v>
      </c>
    </row>
    <row r="41" spans="1:10" ht="15.75" x14ac:dyDescent="0.25">
      <c r="A41" s="19" t="s">
        <v>64</v>
      </c>
      <c r="B41" s="20" t="s">
        <v>65</v>
      </c>
      <c r="C41" s="21">
        <v>16796298.27</v>
      </c>
      <c r="D41" s="21">
        <v>45867117</v>
      </c>
      <c r="E41" s="21"/>
      <c r="F41" s="21"/>
      <c r="G41" s="21">
        <v>19584513.289999999</v>
      </c>
      <c r="H41" s="21" t="s">
        <v>7</v>
      </c>
      <c r="I41" s="22">
        <f t="shared" si="3"/>
        <v>42.698374284130395</v>
      </c>
      <c r="J41" s="22">
        <f t="shared" si="1"/>
        <v>116.60017567668497</v>
      </c>
    </row>
    <row r="42" spans="1:10" ht="31.5" hidden="1" x14ac:dyDescent="0.25">
      <c r="A42" s="19" t="s">
        <v>66</v>
      </c>
      <c r="B42" s="20" t="s">
        <v>67</v>
      </c>
      <c r="C42" s="21"/>
      <c r="D42" s="21"/>
      <c r="E42" s="21"/>
      <c r="F42" s="21"/>
      <c r="G42" s="21"/>
      <c r="H42" s="21" t="s">
        <v>7</v>
      </c>
      <c r="I42" s="22" t="e">
        <f t="shared" si="3"/>
        <v>#DIV/0!</v>
      </c>
      <c r="J42" s="22"/>
    </row>
    <row r="43" spans="1:10" ht="15.75" x14ac:dyDescent="0.25">
      <c r="A43" s="15" t="s">
        <v>68</v>
      </c>
      <c r="B43" s="16" t="s">
        <v>69</v>
      </c>
      <c r="C43" s="17">
        <f>SUM(C44:C47)</f>
        <v>9219582.2800000012</v>
      </c>
      <c r="D43" s="17">
        <f>SUM(D44:D47)</f>
        <v>32175407.259999998</v>
      </c>
      <c r="E43" s="17">
        <f>SUM(E44:E47)</f>
        <v>0</v>
      </c>
      <c r="F43" s="17">
        <f>SUM(F44:F47)</f>
        <v>0</v>
      </c>
      <c r="G43" s="17">
        <f>SUM(G44:G47)</f>
        <v>7479441.0600000005</v>
      </c>
      <c r="H43" s="17" t="s">
        <v>7</v>
      </c>
      <c r="I43" s="18">
        <f t="shared" si="3"/>
        <v>23.245831822922515</v>
      </c>
      <c r="J43" s="18">
        <f t="shared" si="1"/>
        <v>81.125595855086829</v>
      </c>
    </row>
    <row r="44" spans="1:10" ht="15.75" x14ac:dyDescent="0.25">
      <c r="A44" s="19" t="s">
        <v>70</v>
      </c>
      <c r="B44" s="20" t="s">
        <v>71</v>
      </c>
      <c r="C44" s="21">
        <v>4288223.96</v>
      </c>
      <c r="D44" s="21">
        <v>5150597.72</v>
      </c>
      <c r="E44" s="21"/>
      <c r="F44" s="21"/>
      <c r="G44" s="21">
        <v>3194394.05</v>
      </c>
      <c r="H44" s="21" t="s">
        <v>7</v>
      </c>
      <c r="I44" s="22">
        <f t="shared" si="3"/>
        <v>62.019870773367245</v>
      </c>
      <c r="J44" s="22">
        <f t="shared" si="1"/>
        <v>74.492239206648151</v>
      </c>
    </row>
    <row r="45" spans="1:10" ht="15.75" x14ac:dyDescent="0.25">
      <c r="A45" s="19" t="s">
        <v>72</v>
      </c>
      <c r="B45" s="20" t="s">
        <v>73</v>
      </c>
      <c r="C45" s="21">
        <v>641357.05000000005</v>
      </c>
      <c r="D45" s="21">
        <v>2430641</v>
      </c>
      <c r="E45" s="21"/>
      <c r="F45" s="21"/>
      <c r="G45" s="21">
        <v>191000</v>
      </c>
      <c r="H45" s="21" t="s">
        <v>7</v>
      </c>
      <c r="I45" s="22">
        <f t="shared" si="3"/>
        <v>7.8580094715756053</v>
      </c>
      <c r="J45" s="22">
        <f t="shared" si="1"/>
        <v>29.780603487558139</v>
      </c>
    </row>
    <row r="46" spans="1:10" ht="15.75" x14ac:dyDescent="0.25">
      <c r="A46" s="19" t="s">
        <v>74</v>
      </c>
      <c r="B46" s="20" t="s">
        <v>75</v>
      </c>
      <c r="C46" s="21">
        <v>3562264.54</v>
      </c>
      <c r="D46" s="21">
        <v>22811780.539999999</v>
      </c>
      <c r="E46" s="21"/>
      <c r="F46" s="21"/>
      <c r="G46" s="21">
        <v>3423594.99</v>
      </c>
      <c r="H46" s="21" t="s">
        <v>7</v>
      </c>
      <c r="I46" s="22">
        <f t="shared" si="3"/>
        <v>15.008013004494739</v>
      </c>
      <c r="J46" s="22">
        <f t="shared" si="1"/>
        <v>96.107264116886739</v>
      </c>
    </row>
    <row r="47" spans="1:10" ht="31.5" x14ac:dyDescent="0.25">
      <c r="A47" s="19" t="s">
        <v>76</v>
      </c>
      <c r="B47" s="20" t="s">
        <v>77</v>
      </c>
      <c r="C47" s="21">
        <v>727736.73</v>
      </c>
      <c r="D47" s="21">
        <v>1782388</v>
      </c>
      <c r="E47" s="21"/>
      <c r="F47" s="21"/>
      <c r="G47" s="21">
        <v>670452.02</v>
      </c>
      <c r="H47" s="21" t="s">
        <v>7</v>
      </c>
      <c r="I47" s="22">
        <f t="shared" si="3"/>
        <v>37.615380040709432</v>
      </c>
      <c r="J47" s="22">
        <f t="shared" si="1"/>
        <v>92.128374501586592</v>
      </c>
    </row>
    <row r="48" spans="1:10" ht="15.75" x14ac:dyDescent="0.25">
      <c r="A48" s="15" t="s">
        <v>78</v>
      </c>
      <c r="B48" s="16" t="s">
        <v>79</v>
      </c>
      <c r="C48" s="17">
        <f>SUM(C49:C50)</f>
        <v>5991649.6900000004</v>
      </c>
      <c r="D48" s="17">
        <f>SUM(D49:D49)</f>
        <v>17649450.149999999</v>
      </c>
      <c r="E48" s="17">
        <f>SUM(E50:E50)</f>
        <v>0</v>
      </c>
      <c r="F48" s="17">
        <f>SUM(F50:F50)</f>
        <v>0</v>
      </c>
      <c r="G48" s="17">
        <f>SUM(G49:G49)</f>
        <v>7884315.5899999999</v>
      </c>
      <c r="H48" s="17" t="s">
        <v>7</v>
      </c>
      <c r="I48" s="18">
        <f t="shared" si="3"/>
        <v>44.671734943538738</v>
      </c>
      <c r="J48" s="18">
        <f t="shared" si="1"/>
        <v>131.5883938134574</v>
      </c>
    </row>
    <row r="49" spans="1:10" ht="15" customHeight="1" x14ac:dyDescent="0.25">
      <c r="A49" s="19" t="s">
        <v>97</v>
      </c>
      <c r="B49" s="16" t="s">
        <v>96</v>
      </c>
      <c r="C49" s="21">
        <v>5991649.6900000004</v>
      </c>
      <c r="D49" s="17">
        <v>17649450.149999999</v>
      </c>
      <c r="E49" s="17"/>
      <c r="F49" s="17"/>
      <c r="G49" s="17">
        <v>7884315.5899999999</v>
      </c>
      <c r="H49" s="17"/>
      <c r="I49" s="22">
        <f t="shared" si="3"/>
        <v>44.671734943538738</v>
      </c>
      <c r="J49" s="22">
        <f t="shared" si="1"/>
        <v>131.5883938134574</v>
      </c>
    </row>
    <row r="50" spans="1:10" ht="13.5" hidden="1" customHeight="1" x14ac:dyDescent="0.25">
      <c r="A50" s="19" t="s">
        <v>80</v>
      </c>
      <c r="B50" s="20" t="s">
        <v>81</v>
      </c>
      <c r="C50" s="21"/>
      <c r="D50" s="21"/>
      <c r="E50" s="21"/>
      <c r="F50" s="21"/>
      <c r="G50" s="21"/>
      <c r="H50" s="21" t="s">
        <v>7</v>
      </c>
      <c r="I50" s="22"/>
      <c r="J50" s="22" t="e">
        <f t="shared" si="1"/>
        <v>#DIV/0!</v>
      </c>
    </row>
    <row r="51" spans="1:10" ht="33.75" customHeight="1" x14ac:dyDescent="0.25">
      <c r="A51" s="15" t="s">
        <v>98</v>
      </c>
      <c r="B51" s="16" t="s">
        <v>99</v>
      </c>
      <c r="C51" s="17">
        <f>SUM(C52:C52)</f>
        <v>111279</v>
      </c>
      <c r="D51" s="17">
        <f>SUM(D52:D52)</f>
        <v>559200</v>
      </c>
      <c r="E51" s="21"/>
      <c r="F51" s="21"/>
      <c r="G51" s="17">
        <f>SUM(G52:G52)</f>
        <v>309831.51</v>
      </c>
      <c r="H51" s="21"/>
      <c r="I51" s="17">
        <f>SUM(I52:I52)</f>
        <v>55.40620708154507</v>
      </c>
      <c r="J51" s="17">
        <f>SUM(J52:J52)</f>
        <v>278.42765481357668</v>
      </c>
    </row>
    <row r="52" spans="1:10" ht="30.75" customHeight="1" x14ac:dyDescent="0.25">
      <c r="A52" s="19" t="s">
        <v>100</v>
      </c>
      <c r="B52" s="20" t="s">
        <v>101</v>
      </c>
      <c r="C52" s="21">
        <v>111279</v>
      </c>
      <c r="D52" s="21">
        <v>559200</v>
      </c>
      <c r="E52" s="21"/>
      <c r="F52" s="21"/>
      <c r="G52" s="21">
        <v>309831.51</v>
      </c>
      <c r="H52" s="21"/>
      <c r="I52" s="22">
        <f t="shared" si="3"/>
        <v>55.40620708154507</v>
      </c>
      <c r="J52" s="22">
        <f t="shared" si="1"/>
        <v>278.42765481357668</v>
      </c>
    </row>
    <row r="53" spans="1:10" ht="66" hidden="1" customHeight="1" x14ac:dyDescent="0.25">
      <c r="A53" s="15" t="s">
        <v>82</v>
      </c>
      <c r="B53" s="16" t="s">
        <v>83</v>
      </c>
      <c r="C53" s="17"/>
      <c r="D53" s="17"/>
      <c r="E53" s="17"/>
      <c r="F53" s="17"/>
      <c r="G53" s="17"/>
      <c r="H53" s="17" t="s">
        <v>7</v>
      </c>
      <c r="I53" s="22" t="e">
        <f t="shared" si="3"/>
        <v>#DIV/0!</v>
      </c>
      <c r="J53" s="18" t="e">
        <f t="shared" si="1"/>
        <v>#DIV/0!</v>
      </c>
    </row>
    <row r="54" spans="1:10" ht="16.5" hidden="1" customHeight="1" x14ac:dyDescent="0.25">
      <c r="A54" s="19" t="s">
        <v>84</v>
      </c>
      <c r="B54" s="20" t="s">
        <v>85</v>
      </c>
      <c r="C54" s="21"/>
      <c r="D54" s="21"/>
      <c r="E54" s="21"/>
      <c r="F54" s="21"/>
      <c r="G54" s="21"/>
      <c r="H54" s="21" t="s">
        <v>7</v>
      </c>
      <c r="I54" s="22" t="e">
        <f t="shared" si="3"/>
        <v>#DIV/0!</v>
      </c>
      <c r="J54" s="22" t="e">
        <f t="shared" si="1"/>
        <v>#DIV/0!</v>
      </c>
    </row>
    <row r="55" spans="1:10" ht="21" hidden="1" customHeight="1" x14ac:dyDescent="0.25">
      <c r="A55" s="19" t="s">
        <v>86</v>
      </c>
      <c r="B55" s="20" t="s">
        <v>87</v>
      </c>
      <c r="C55" s="21"/>
      <c r="D55" s="21"/>
      <c r="E55" s="21"/>
      <c r="F55" s="21"/>
      <c r="G55" s="21"/>
      <c r="H55" s="21" t="s">
        <v>7</v>
      </c>
      <c r="I55" s="22"/>
      <c r="J55" s="22" t="e">
        <f t="shared" si="1"/>
        <v>#DIV/0!</v>
      </c>
    </row>
    <row r="56" spans="1:10" ht="33" hidden="1" customHeight="1" x14ac:dyDescent="0.25">
      <c r="A56" s="19" t="s">
        <v>88</v>
      </c>
      <c r="B56" s="20" t="s">
        <v>89</v>
      </c>
      <c r="C56" s="21"/>
      <c r="D56" s="21"/>
      <c r="E56" s="21"/>
      <c r="F56" s="21"/>
      <c r="G56" s="21"/>
      <c r="H56" s="21" t="s">
        <v>7</v>
      </c>
      <c r="I56" s="22" t="e">
        <f t="shared" si="3"/>
        <v>#DIV/0!</v>
      </c>
      <c r="J56" s="22"/>
    </row>
    <row r="57" spans="1:10" ht="23.25" customHeight="1" x14ac:dyDescent="0.25">
      <c r="A57" s="24" t="s">
        <v>90</v>
      </c>
      <c r="B57" s="25"/>
      <c r="C57" s="17">
        <f>C7+C16+C18+C22+C28+C34+C40+C43+C48+C51+C53+C32</f>
        <v>219782687.19000003</v>
      </c>
      <c r="D57" s="17">
        <f>D7+D16+D18+D22+D28+D34+D40+D43+D48+D51+D53</f>
        <v>525055434.99000001</v>
      </c>
      <c r="E57" s="17">
        <f>E7+E16+E18+E22+E28+E34+E40+E43+E48+E53</f>
        <v>0</v>
      </c>
      <c r="F57" s="17">
        <f>F7+F16+F18+F22+F28+F34+F40+F43+F48+F53</f>
        <v>0</v>
      </c>
      <c r="G57" s="17">
        <f>G7+G16+G18+G22+G28+G34+G40+G43+G48+G51+G53</f>
        <v>225310430.03999999</v>
      </c>
      <c r="H57" s="23"/>
      <c r="I57" s="18">
        <f t="shared" si="3"/>
        <v>42.911741318188845</v>
      </c>
      <c r="J57" s="18">
        <f t="shared" si="1"/>
        <v>102.51509476049915</v>
      </c>
    </row>
    <row r="58" spans="1:10" x14ac:dyDescent="0.25">
      <c r="A58" s="8"/>
      <c r="B58" s="6"/>
      <c r="C58" s="6"/>
      <c r="D58" s="6"/>
      <c r="E58" s="9"/>
      <c r="F58" s="9"/>
      <c r="G58" s="9"/>
      <c r="H58" s="9" t="s">
        <v>91</v>
      </c>
    </row>
    <row r="60" spans="1:10" s="11" customFormat="1" ht="31.5" x14ac:dyDescent="0.25">
      <c r="A60" s="10" t="s">
        <v>114</v>
      </c>
      <c r="G60" s="11" t="s">
        <v>102</v>
      </c>
      <c r="I60" s="12"/>
      <c r="J60" s="12"/>
    </row>
    <row r="61" spans="1:10" x14ac:dyDescent="0.25">
      <c r="A61" s="13"/>
    </row>
    <row r="62" spans="1:10" x14ac:dyDescent="0.25">
      <c r="A62" s="13" t="s">
        <v>103</v>
      </c>
    </row>
    <row r="63" spans="1:10" x14ac:dyDescent="0.25">
      <c r="A63" s="13" t="s">
        <v>104</v>
      </c>
      <c r="C63" s="14"/>
      <c r="D63" s="14"/>
      <c r="E63" s="14"/>
      <c r="F63" s="14"/>
      <c r="G63" s="14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2018-08-24T08:32:08Z</dcterms:modified>
</cp:coreProperties>
</file>