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О потребности в МУ" sheetId="1" r:id="rId1"/>
    <sheet name="Оценка потребности" sheetId="2" state="hidden" r:id="rId2"/>
  </sheets>
  <calcPr calcId="145621"/>
</workbook>
</file>

<file path=xl/calcChain.xml><?xml version="1.0" encoding="utf-8"?>
<calcChain xmlns="http://schemas.openxmlformats.org/spreadsheetml/2006/main">
  <c r="R8" i="1" l="1"/>
  <c r="O8" i="1"/>
  <c r="L8" i="1"/>
  <c r="I8" i="1"/>
  <c r="R7" i="1" l="1"/>
  <c r="O7" i="1"/>
  <c r="L7" i="1"/>
  <c r="I7" i="1"/>
  <c r="R18" i="1" l="1"/>
  <c r="O18" i="1"/>
  <c r="L18" i="1"/>
  <c r="I18" i="1"/>
  <c r="R15" i="1" l="1"/>
  <c r="O15" i="1"/>
  <c r="L15" i="1"/>
  <c r="I15" i="1"/>
  <c r="R14" i="1"/>
  <c r="O14" i="1"/>
  <c r="L14" i="1"/>
  <c r="I14" i="1"/>
  <c r="R13" i="1"/>
  <c r="O13" i="1"/>
  <c r="L13" i="1"/>
  <c r="I13" i="1"/>
  <c r="R11" i="1"/>
  <c r="O11" i="1"/>
  <c r="L11" i="1"/>
  <c r="I11" i="1"/>
  <c r="R19" i="1"/>
  <c r="O19" i="1"/>
  <c r="L19" i="1"/>
  <c r="I19" i="1"/>
  <c r="R21" i="1"/>
  <c r="O21" i="1"/>
  <c r="L21" i="1"/>
  <c r="I21" i="1"/>
  <c r="R20" i="1"/>
  <c r="O20" i="1"/>
  <c r="L20" i="1"/>
  <c r="I20" i="1"/>
  <c r="I22" i="1"/>
  <c r="L22" i="1"/>
  <c r="R22" i="1"/>
  <c r="O22" i="1"/>
  <c r="R25" i="1" l="1"/>
  <c r="O25" i="1"/>
  <c r="L25" i="1"/>
  <c r="I25" i="1"/>
  <c r="R26" i="1"/>
  <c r="O26" i="1"/>
  <c r="L26" i="1"/>
  <c r="I26" i="1"/>
  <c r="C27" i="1"/>
  <c r="I27" i="1"/>
  <c r="L27" i="1"/>
  <c r="O27" i="1"/>
  <c r="R27" i="1"/>
  <c r="R10" i="1"/>
  <c r="O10" i="1"/>
  <c r="L10" i="1"/>
  <c r="I10" i="1"/>
  <c r="R29" i="1" l="1"/>
  <c r="O29" i="1"/>
  <c r="L29" i="1"/>
  <c r="I29" i="1"/>
  <c r="R17" i="1" l="1"/>
  <c r="O17" i="1"/>
  <c r="L17" i="1"/>
  <c r="I17" i="1"/>
  <c r="R28" i="1" l="1"/>
  <c r="R24" i="1"/>
  <c r="R23" i="1"/>
  <c r="R16" i="1"/>
  <c r="R12" i="1"/>
  <c r="R9" i="1"/>
  <c r="O28" i="1"/>
  <c r="O24" i="1"/>
  <c r="O23" i="1"/>
  <c r="O16" i="1"/>
  <c r="O12" i="1"/>
  <c r="O9" i="1"/>
  <c r="L28" i="1"/>
  <c r="L24" i="1"/>
  <c r="L23" i="1"/>
  <c r="L16" i="1"/>
  <c r="L12" i="1"/>
  <c r="I28" i="1"/>
  <c r="I24" i="1"/>
  <c r="I23" i="1"/>
  <c r="I16" i="1"/>
  <c r="I12" i="1"/>
  <c r="J11" i="2" l="1"/>
  <c r="M11" i="2" s="1"/>
  <c r="F9" i="2" l="1"/>
  <c r="L9" i="1"/>
  <c r="I9" i="1"/>
  <c r="D9" i="1"/>
  <c r="D8" i="1"/>
  <c r="D7" i="1"/>
</calcChain>
</file>

<file path=xl/sharedStrings.xml><?xml version="1.0" encoding="utf-8"?>
<sst xmlns="http://schemas.openxmlformats.org/spreadsheetml/2006/main" count="107" uniqueCount="71">
  <si>
    <t>Наименование муниципальной услуги:</t>
  </si>
  <si>
    <t>фактический объем муниципальной услуги в натуральном выражении, единиц</t>
  </si>
  <si>
    <t>нормативные затраты на предоставление муниципальной услуги, рублей на единицу муниципальной услуги</t>
  </si>
  <si>
    <t>кассовые расходы бюджета муниципального района на предоставление муниципальной услуги, рублей</t>
  </si>
  <si>
    <t>объем средств, полученных в результате взимания платы за оказание муниципальной услуги, рублей</t>
  </si>
  <si>
    <t>планируемый объем муниципальной услуги в натуральном выражении, единиц</t>
  </si>
  <si>
    <t xml:space="preserve">расходы бюджета муниципального района на предоставление муниципальнной услуги, рублей </t>
  </si>
  <si>
    <t>прогнозируемый объем средств от взимания платы за оказание муниципальной услуги, рублей</t>
  </si>
  <si>
    <t xml:space="preserve">расходы бюджета муниципального района на предоставление муниципальной услуги, рублей 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</si>
  <si>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</si>
  <si>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</si>
  <si>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общеобразовательных программ</t>
  </si>
  <si>
    <t>Организация деятельности клубных формирований и формирований самодеятельного народного творчества</t>
  </si>
  <si>
    <t>Библиотечное, библиографическое и информационное обслуживание пользователей</t>
  </si>
  <si>
    <t>Сводная информация об оценке потребности в муниципальных услугах,
предоставляемых муниципальными учреждениями Клетнянского района</t>
  </si>
  <si>
    <t>Наименование муниципальной услуги</t>
  </si>
  <si>
    <t>Наименование показателя, характеризующего объём муниципальной услуги</t>
  </si>
  <si>
    <t>расходы бюджета муниципального района на предоставление муниципальной услуги, рублей</t>
  </si>
  <si>
    <t>Количество детей</t>
  </si>
  <si>
    <t>Число обучающихся</t>
  </si>
  <si>
    <t>число клубных формирований</t>
  </si>
  <si>
    <t>Библиотечное,библиографическое и информационное обслуживание пользователей</t>
  </si>
  <si>
    <t>Количество посещений</t>
  </si>
  <si>
    <t>Формирование ,учет,изучение,обеспечение физического сохранения и безопасности фондов библиотеки</t>
  </si>
  <si>
    <t>Количество документов</t>
  </si>
  <si>
    <t>Библиографическая обработка документов и создание каталогов</t>
  </si>
  <si>
    <t>Текущий финансовый год (2017)</t>
  </si>
  <si>
    <t>Очередной финансовый год (2018)</t>
  </si>
  <si>
    <t>Второй год планового периода (2020)</t>
  </si>
  <si>
    <t>Первый год планового периода (2019)</t>
  </si>
  <si>
    <t>Отчетный финансовый год (2017)</t>
  </si>
  <si>
    <t>Реализация дополнительных общеобразовательных предпрофессиональных  программ в области искусств  (Декаративно-прикладное творчество)</t>
  </si>
  <si>
    <t>Реализация дополнительных общеобразовательных предпрофессиональных  программ в области искусств (Живопись)</t>
  </si>
  <si>
    <t>Реализация дополнительных общеобразовательных предпрофессиональных  программ в области искусств (Фортепиано)</t>
  </si>
  <si>
    <t>Реализация дополнительных общеобразовательных предпрофессиональных  программ в области искусств (Народные инструменты)</t>
  </si>
  <si>
    <t>Реализация дополнительных общеразвивающих программ (Для детей инвалидов)</t>
  </si>
  <si>
    <t>Реализация дополнительных общеразвивающих программ ( Для детей, за исключением детей с ограниченными возмозностями здоровья ОВЗ и детей инвалидов)</t>
  </si>
  <si>
    <t>Публичный показ музейных предметов, музейных коллекций</t>
  </si>
  <si>
    <t>Организация предоставления государственных и муниципальных услуг в многогофункциональных центрах предоставления государственных и муниципальных услуг</t>
  </si>
  <si>
    <t>3 = 1 х 2</t>
  </si>
  <si>
    <t>6 = 4 х 5</t>
  </si>
  <si>
    <t>9 = 7 х 8</t>
  </si>
  <si>
    <t>12 = 10 х 11</t>
  </si>
  <si>
    <t>Реализация дополнительных общеразвивающих программ</t>
  </si>
  <si>
    <t>Организация  благоустройства и озеленения</t>
  </si>
  <si>
    <t>Организация и проведение мероприятий</t>
  </si>
  <si>
    <t>Реализация дополнительных препрофессиональных программ в области физической культурыи спорта</t>
  </si>
  <si>
    <t>Реализация дополнительных общеобразовательных предпрофессиональных программ в области искусств (Хоровое пение)</t>
  </si>
  <si>
    <t>Психолого-медико-педагогическое обследование детей</t>
  </si>
  <si>
    <t>Наименование показателя, характеризующего объем муниципальной услуги</t>
  </si>
  <si>
    <t>число обущающихся</t>
  </si>
  <si>
    <t>количество детей</t>
  </si>
  <si>
    <t>число обратившихся</t>
  </si>
  <si>
    <t>кв.м.</t>
  </si>
  <si>
    <t>количество посещений</t>
  </si>
  <si>
    <t>количество проведенных мероприятий</t>
  </si>
  <si>
    <t>количество чел/час.</t>
  </si>
  <si>
    <t>Содержание  (эксплуатация) имущества находящегося в государственной (муниципальной) собственности)</t>
  </si>
  <si>
    <t>тыс.кв.м</t>
  </si>
  <si>
    <t>Текущий финансовый год (2021)</t>
  </si>
  <si>
    <t>Очередной финансовый год (2022)</t>
  </si>
  <si>
    <t>Первый год планого периода (2023)</t>
  </si>
  <si>
    <t>Второй год планового периода (2024)</t>
  </si>
  <si>
    <t>Прокат икино и видеофильмов</t>
  </si>
  <si>
    <t>количество сеансов</t>
  </si>
  <si>
    <t>Спортивная подготовка по олимпийским видам спорта (Этап начальной подготовки)</t>
  </si>
  <si>
    <t>Спортивная подготовка по олимпийским видам спорта (Тренировочный этап (этап спортивной специализации))</t>
  </si>
  <si>
    <t>Организация спортивной подготовки на спортивно- оздоровительном этапе</t>
  </si>
  <si>
    <t>количество человеко-часов</t>
  </si>
  <si>
    <t>количество чел/часов</t>
  </si>
  <si>
    <t xml:space="preserve">Сводная информация об оценке потребности в  муниципальных  услугах, предоставляемых муниципальными учреждениями Трубчевского муниципального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</si>
</sst>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S31"/>
  <sheetViews>
    <sheetView tabSelected="1" zoomScale="90" zoomScaleNormal="90" workbookViewId="0">
      <selection activeCell="S5" sqref="S5"/>
    </sheetView>
  </sheetViews>
  <sheetFormatPr defaultRowHeight="15" x14ac:dyDescent="0.25"/>
  <cols>
    <col min="1" max="1" width="21" customWidth="1"/>
    <col min="2" max="2" width="6.85546875" hidden="1" customWidth="1"/>
    <col min="3" max="3" width="9.140625" hidden="1" customWidth="1"/>
    <col min="4" max="4" width="13.140625" hidden="1" customWidth="1"/>
    <col min="5" max="5" width="9.140625" hidden="1" customWidth="1"/>
    <col min="6" max="6" width="10.7109375" customWidth="1"/>
    <col min="7" max="7" width="11.28515625" customWidth="1"/>
    <col min="8" max="8" width="12.42578125" customWidth="1"/>
    <col min="9" max="9" width="17.5703125" customWidth="1"/>
    <col min="10" max="10" width="10.85546875" customWidth="1"/>
    <col min="11" max="11" width="14.140625" customWidth="1"/>
    <col min="12" max="12" width="13.140625" customWidth="1"/>
    <col min="13" max="13" width="11.42578125" customWidth="1"/>
    <col min="14" max="14" width="11" customWidth="1"/>
    <col min="15" max="15" width="14.42578125" customWidth="1"/>
    <col min="16" max="16" width="10.140625" customWidth="1"/>
    <col min="17" max="17" width="12" customWidth="1"/>
    <col min="18" max="18" width="14.42578125" customWidth="1"/>
  </cols>
  <sheetData>
    <row r="2" spans="1:19" s="1" customFormat="1" ht="34.5" customHeight="1" x14ac:dyDescent="0.25">
      <c r="A2" s="42" t="s">
        <v>70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</row>
    <row r="3" spans="1:19" s="1" customFormat="1" ht="21.75" hidden="1" customHeight="1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9" s="1" customFormat="1" ht="12.75" x14ac:dyDescent="0.25">
      <c r="A4" s="44" t="s">
        <v>0</v>
      </c>
      <c r="B4" s="45" t="s">
        <v>30</v>
      </c>
      <c r="C4" s="45"/>
      <c r="D4" s="45"/>
      <c r="E4" s="45"/>
      <c r="F4" s="22"/>
      <c r="G4" s="43" t="s">
        <v>59</v>
      </c>
      <c r="H4" s="43"/>
      <c r="I4" s="43"/>
      <c r="J4" s="43" t="s">
        <v>60</v>
      </c>
      <c r="K4" s="43"/>
      <c r="L4" s="43"/>
      <c r="M4" s="43" t="s">
        <v>61</v>
      </c>
      <c r="N4" s="43"/>
      <c r="O4" s="43"/>
      <c r="P4" s="43" t="s">
        <v>62</v>
      </c>
      <c r="Q4" s="43"/>
      <c r="R4" s="43"/>
    </row>
    <row r="5" spans="1:19" s="4" customFormat="1" ht="156" x14ac:dyDescent="0.25">
      <c r="A5" s="44"/>
      <c r="B5" s="3" t="s">
        <v>1</v>
      </c>
      <c r="C5" s="3" t="s">
        <v>2</v>
      </c>
      <c r="D5" s="3" t="s">
        <v>3</v>
      </c>
      <c r="E5" s="3" t="s">
        <v>4</v>
      </c>
      <c r="F5" s="3" t="s">
        <v>49</v>
      </c>
      <c r="G5" s="3" t="s">
        <v>5</v>
      </c>
      <c r="H5" s="3" t="s">
        <v>2</v>
      </c>
      <c r="I5" s="3" t="s">
        <v>6</v>
      </c>
      <c r="J5" s="3" t="s">
        <v>5</v>
      </c>
      <c r="K5" s="3" t="s">
        <v>2</v>
      </c>
      <c r="L5" s="3" t="s">
        <v>8</v>
      </c>
      <c r="M5" s="3" t="s">
        <v>5</v>
      </c>
      <c r="N5" s="3" t="s">
        <v>2</v>
      </c>
      <c r="O5" s="3" t="s">
        <v>8</v>
      </c>
      <c r="P5" s="3" t="s">
        <v>5</v>
      </c>
      <c r="Q5" s="3" t="s">
        <v>2</v>
      </c>
      <c r="R5" s="3" t="s">
        <v>8</v>
      </c>
    </row>
    <row r="6" spans="1:19" s="1" customFormat="1" ht="12.75" x14ac:dyDescent="0.25">
      <c r="A6" s="5"/>
      <c r="B6" s="6">
        <v>1</v>
      </c>
      <c r="C6" s="6">
        <v>2</v>
      </c>
      <c r="D6" s="6">
        <v>3</v>
      </c>
      <c r="E6" s="6">
        <v>4</v>
      </c>
      <c r="F6" s="22"/>
      <c r="G6" s="6">
        <v>1</v>
      </c>
      <c r="H6" s="6">
        <v>2</v>
      </c>
      <c r="I6" s="5" t="s">
        <v>39</v>
      </c>
      <c r="J6" s="6">
        <v>4</v>
      </c>
      <c r="K6" s="6">
        <v>5</v>
      </c>
      <c r="L6" s="5" t="s">
        <v>40</v>
      </c>
      <c r="M6" s="6">
        <v>7</v>
      </c>
      <c r="N6" s="6">
        <v>8</v>
      </c>
      <c r="O6" s="5" t="s">
        <v>41</v>
      </c>
      <c r="P6" s="6">
        <v>10</v>
      </c>
      <c r="Q6" s="6">
        <v>11</v>
      </c>
      <c r="R6" s="5" t="s">
        <v>42</v>
      </c>
    </row>
    <row r="7" spans="1:19" s="18" customFormat="1" ht="61.5" customHeight="1" x14ac:dyDescent="0.25">
      <c r="A7" s="23" t="s">
        <v>9</v>
      </c>
      <c r="B7" s="24">
        <v>1182</v>
      </c>
      <c r="C7" s="25">
        <v>51404.304300000003</v>
      </c>
      <c r="D7" s="25">
        <f>B7*C7</f>
        <v>60759887.682600006</v>
      </c>
      <c r="E7" s="30">
        <v>0</v>
      </c>
      <c r="F7" s="26" t="s">
        <v>50</v>
      </c>
      <c r="G7" s="24">
        <v>946</v>
      </c>
      <c r="H7" s="25">
        <v>82001.490000000005</v>
      </c>
      <c r="I7" s="27">
        <f>G7*H7</f>
        <v>77573409.540000007</v>
      </c>
      <c r="J7" s="24">
        <v>950</v>
      </c>
      <c r="K7" s="25">
        <v>87852.37</v>
      </c>
      <c r="L7" s="27">
        <f>J7*K7</f>
        <v>83459751.5</v>
      </c>
      <c r="M7" s="24">
        <v>950</v>
      </c>
      <c r="N7" s="25">
        <v>69928.600000000006</v>
      </c>
      <c r="O7" s="27">
        <f>M7*N7</f>
        <v>66432170.000000007</v>
      </c>
      <c r="P7" s="28">
        <v>950</v>
      </c>
      <c r="Q7" s="25">
        <v>70554.23</v>
      </c>
      <c r="R7" s="27">
        <f>P7*Q7</f>
        <v>67026518.499999993</v>
      </c>
    </row>
    <row r="8" spans="1:19" s="18" customFormat="1" ht="63.75" customHeight="1" x14ac:dyDescent="0.25">
      <c r="A8" s="23" t="s">
        <v>10</v>
      </c>
      <c r="B8" s="24">
        <v>2572</v>
      </c>
      <c r="C8" s="25">
        <v>50149.678500000002</v>
      </c>
      <c r="D8" s="25">
        <f>B8*C8</f>
        <v>128984973.102</v>
      </c>
      <c r="E8" s="30">
        <v>0</v>
      </c>
      <c r="F8" s="26" t="s">
        <v>50</v>
      </c>
      <c r="G8" s="24">
        <v>2729</v>
      </c>
      <c r="H8" s="25">
        <v>53113.91</v>
      </c>
      <c r="I8" s="27">
        <f>G8*H8</f>
        <v>144947860.39000002</v>
      </c>
      <c r="J8" s="24">
        <v>2736</v>
      </c>
      <c r="K8" s="25">
        <v>60309.21</v>
      </c>
      <c r="L8" s="27">
        <f>J8*K8</f>
        <v>165005998.56</v>
      </c>
      <c r="M8" s="24">
        <v>2736</v>
      </c>
      <c r="N8" s="25">
        <v>49053.26</v>
      </c>
      <c r="O8" s="27">
        <f>M8*N8</f>
        <v>134209719.36</v>
      </c>
      <c r="P8" s="28">
        <v>2736</v>
      </c>
      <c r="Q8" s="25">
        <v>48970.39</v>
      </c>
      <c r="R8" s="27">
        <f>P8*Q8</f>
        <v>133982987.03999999</v>
      </c>
    </row>
    <row r="9" spans="1:19" s="18" customFormat="1" ht="53.25" customHeight="1" x14ac:dyDescent="0.25">
      <c r="A9" s="23" t="s">
        <v>43</v>
      </c>
      <c r="B9" s="24">
        <v>693</v>
      </c>
      <c r="C9" s="25">
        <v>15696.338530000001</v>
      </c>
      <c r="D9" s="27">
        <f>B9*C9</f>
        <v>10877562.601290001</v>
      </c>
      <c r="E9" s="24">
        <v>0</v>
      </c>
      <c r="F9" s="26" t="s">
        <v>56</v>
      </c>
      <c r="G9" s="24">
        <v>72516</v>
      </c>
      <c r="H9" s="25">
        <v>75.87</v>
      </c>
      <c r="I9" s="27">
        <f>G9*H9</f>
        <v>5501788.9199999999</v>
      </c>
      <c r="J9" s="24">
        <v>72516</v>
      </c>
      <c r="K9" s="25">
        <v>75.87</v>
      </c>
      <c r="L9" s="27">
        <f>J9*K9</f>
        <v>5501788.9199999999</v>
      </c>
      <c r="M9" s="24">
        <v>72516</v>
      </c>
      <c r="N9" s="25">
        <v>63.28</v>
      </c>
      <c r="O9" s="27">
        <f t="shared" ref="O9:O28" si="0">M9*N9</f>
        <v>4588812.4800000004</v>
      </c>
      <c r="P9" s="28">
        <v>72516</v>
      </c>
      <c r="Q9" s="25">
        <v>64.790000000000006</v>
      </c>
      <c r="R9" s="27">
        <f t="shared" ref="R9:R28" si="1">P9*Q9</f>
        <v>4698311.6400000006</v>
      </c>
    </row>
    <row r="10" spans="1:19" s="18" customFormat="1" ht="51" customHeight="1" x14ac:dyDescent="0.25">
      <c r="A10" s="23" t="s">
        <v>48</v>
      </c>
      <c r="B10" s="24"/>
      <c r="C10" s="25"/>
      <c r="D10" s="27"/>
      <c r="E10" s="24"/>
      <c r="F10" s="26" t="s">
        <v>50</v>
      </c>
      <c r="G10" s="24">
        <v>326</v>
      </c>
      <c r="H10" s="25">
        <v>13159.51</v>
      </c>
      <c r="I10" s="27">
        <f>G10*H10</f>
        <v>4290000.26</v>
      </c>
      <c r="J10" s="24">
        <v>326</v>
      </c>
      <c r="K10" s="25">
        <v>13444.79</v>
      </c>
      <c r="L10" s="27">
        <f>J10*K10</f>
        <v>4383001.54</v>
      </c>
      <c r="M10" s="25">
        <v>326</v>
      </c>
      <c r="N10" s="25">
        <v>10705.22</v>
      </c>
      <c r="O10" s="27">
        <f t="shared" si="0"/>
        <v>3489901.7199999997</v>
      </c>
      <c r="P10" s="28">
        <v>326</v>
      </c>
      <c r="Q10" s="25">
        <v>11915.64</v>
      </c>
      <c r="R10" s="27">
        <f t="shared" si="1"/>
        <v>3884498.6399999997</v>
      </c>
    </row>
    <row r="11" spans="1:19" s="18" customFormat="1" ht="94.5" customHeight="1" x14ac:dyDescent="0.25">
      <c r="A11" s="23" t="s">
        <v>31</v>
      </c>
      <c r="B11" s="24"/>
      <c r="C11" s="25"/>
      <c r="D11" s="27"/>
      <c r="E11" s="24"/>
      <c r="F11" s="26" t="s">
        <v>51</v>
      </c>
      <c r="G11" s="24">
        <v>36</v>
      </c>
      <c r="H11" s="25">
        <v>35962.39</v>
      </c>
      <c r="I11" s="27">
        <f>G11*H11</f>
        <v>1294646.04</v>
      </c>
      <c r="J11" s="24">
        <v>19</v>
      </c>
      <c r="K11" s="25">
        <v>34482.76</v>
      </c>
      <c r="L11" s="27">
        <f>J11*K11</f>
        <v>655172.44000000006</v>
      </c>
      <c r="M11" s="24">
        <v>19</v>
      </c>
      <c r="N11" s="25">
        <v>32182.79</v>
      </c>
      <c r="O11" s="27">
        <f t="shared" si="0"/>
        <v>611473.01</v>
      </c>
      <c r="P11" s="28">
        <v>19</v>
      </c>
      <c r="Q11" s="25">
        <v>32182.79</v>
      </c>
      <c r="R11" s="27">
        <f t="shared" si="1"/>
        <v>611473.01</v>
      </c>
    </row>
    <row r="12" spans="1:19" s="29" customFormat="1" ht="99" customHeight="1" x14ac:dyDescent="0.25">
      <c r="A12" s="23" t="s">
        <v>32</v>
      </c>
      <c r="B12" s="24"/>
      <c r="C12" s="25"/>
      <c r="D12" s="27"/>
      <c r="E12" s="24"/>
      <c r="F12" s="26" t="s">
        <v>51</v>
      </c>
      <c r="G12" s="24">
        <v>30</v>
      </c>
      <c r="H12" s="25">
        <v>35962.39</v>
      </c>
      <c r="I12" s="27">
        <f t="shared" ref="I12:I28" si="2">G12*H12</f>
        <v>1078871.7</v>
      </c>
      <c r="J12" s="24">
        <v>28</v>
      </c>
      <c r="K12" s="25">
        <v>34482.76</v>
      </c>
      <c r="L12" s="27">
        <f t="shared" ref="L12:L28" si="3">J12*K12</f>
        <v>965517.28</v>
      </c>
      <c r="M12" s="24">
        <v>28</v>
      </c>
      <c r="N12" s="25">
        <v>32182.79</v>
      </c>
      <c r="O12" s="27">
        <f t="shared" si="0"/>
        <v>901118.12</v>
      </c>
      <c r="P12" s="28">
        <v>28</v>
      </c>
      <c r="Q12" s="25">
        <v>32182.79</v>
      </c>
      <c r="R12" s="27">
        <f t="shared" si="1"/>
        <v>901118.12</v>
      </c>
    </row>
    <row r="13" spans="1:19" s="18" customFormat="1" ht="99" customHeight="1" x14ac:dyDescent="0.25">
      <c r="A13" s="23" t="s">
        <v>33</v>
      </c>
      <c r="B13" s="24"/>
      <c r="C13" s="25"/>
      <c r="D13" s="27"/>
      <c r="E13" s="24"/>
      <c r="F13" s="26" t="s">
        <v>51</v>
      </c>
      <c r="G13" s="24">
        <v>47</v>
      </c>
      <c r="H13" s="25">
        <v>36181.21</v>
      </c>
      <c r="I13" s="27">
        <f t="shared" si="2"/>
        <v>1700516.8699999999</v>
      </c>
      <c r="J13" s="24">
        <v>35</v>
      </c>
      <c r="K13" s="25">
        <v>34458.199999999997</v>
      </c>
      <c r="L13" s="27">
        <f t="shared" si="3"/>
        <v>1206037</v>
      </c>
      <c r="M13" s="24">
        <v>35</v>
      </c>
      <c r="N13" s="25">
        <v>26698.400000000001</v>
      </c>
      <c r="O13" s="27">
        <f t="shared" si="0"/>
        <v>934444</v>
      </c>
      <c r="P13" s="28">
        <v>35</v>
      </c>
      <c r="Q13" s="25">
        <v>26698.400000000001</v>
      </c>
      <c r="R13" s="27">
        <f t="shared" si="1"/>
        <v>934444</v>
      </c>
    </row>
    <row r="14" spans="1:19" s="18" customFormat="1" ht="99" customHeight="1" x14ac:dyDescent="0.25">
      <c r="A14" s="23" t="s">
        <v>34</v>
      </c>
      <c r="B14" s="24"/>
      <c r="C14" s="25"/>
      <c r="D14" s="27"/>
      <c r="E14" s="24"/>
      <c r="F14" s="26" t="s">
        <v>51</v>
      </c>
      <c r="G14" s="24">
        <v>20</v>
      </c>
      <c r="H14" s="25">
        <v>36403.160000000003</v>
      </c>
      <c r="I14" s="27">
        <f t="shared" si="2"/>
        <v>728063.20000000007</v>
      </c>
      <c r="J14" s="24">
        <v>20</v>
      </c>
      <c r="K14" s="25">
        <v>34445.93</v>
      </c>
      <c r="L14" s="27">
        <f t="shared" si="3"/>
        <v>688918.6</v>
      </c>
      <c r="M14" s="24">
        <v>20</v>
      </c>
      <c r="N14" s="25">
        <v>33754.89</v>
      </c>
      <c r="O14" s="27">
        <f t="shared" si="0"/>
        <v>675097.8</v>
      </c>
      <c r="P14" s="28">
        <v>20</v>
      </c>
      <c r="Q14" s="25">
        <v>33754.89</v>
      </c>
      <c r="R14" s="27">
        <f t="shared" si="1"/>
        <v>675097.8</v>
      </c>
    </row>
    <row r="15" spans="1:19" s="18" customFormat="1" ht="99" customHeight="1" x14ac:dyDescent="0.25">
      <c r="A15" s="23" t="s">
        <v>35</v>
      </c>
      <c r="B15" s="24"/>
      <c r="C15" s="25"/>
      <c r="D15" s="27"/>
      <c r="E15" s="24"/>
      <c r="F15" s="26" t="s">
        <v>51</v>
      </c>
      <c r="G15" s="24">
        <v>11</v>
      </c>
      <c r="H15" s="25">
        <v>35962.39</v>
      </c>
      <c r="I15" s="27">
        <f t="shared" si="2"/>
        <v>395586.29</v>
      </c>
      <c r="J15" s="24">
        <v>9</v>
      </c>
      <c r="K15" s="25">
        <v>34482.76</v>
      </c>
      <c r="L15" s="27">
        <f t="shared" si="3"/>
        <v>310344.84000000003</v>
      </c>
      <c r="M15" s="24">
        <v>9</v>
      </c>
      <c r="N15" s="25">
        <v>32182.79</v>
      </c>
      <c r="O15" s="27">
        <f t="shared" si="0"/>
        <v>289645.11</v>
      </c>
      <c r="P15" s="28">
        <v>9</v>
      </c>
      <c r="Q15" s="25">
        <v>32182.79</v>
      </c>
      <c r="R15" s="27">
        <f t="shared" si="1"/>
        <v>289645.11</v>
      </c>
    </row>
    <row r="16" spans="1:19" s="29" customFormat="1" ht="108" customHeight="1" x14ac:dyDescent="0.25">
      <c r="A16" s="23" t="s">
        <v>36</v>
      </c>
      <c r="B16" s="24"/>
      <c r="C16" s="25"/>
      <c r="D16" s="27"/>
      <c r="E16" s="24"/>
      <c r="F16" s="26" t="s">
        <v>51</v>
      </c>
      <c r="G16" s="24">
        <v>235</v>
      </c>
      <c r="H16" s="25">
        <v>35962.39</v>
      </c>
      <c r="I16" s="27">
        <f t="shared" si="2"/>
        <v>8451161.6500000004</v>
      </c>
      <c r="J16" s="24">
        <v>249</v>
      </c>
      <c r="K16" s="25">
        <v>34482.76</v>
      </c>
      <c r="L16" s="27">
        <f t="shared" si="3"/>
        <v>8586207.2400000002</v>
      </c>
      <c r="M16" s="24">
        <v>249</v>
      </c>
      <c r="N16" s="25">
        <v>32182.79</v>
      </c>
      <c r="O16" s="27">
        <f t="shared" si="0"/>
        <v>8013514.71</v>
      </c>
      <c r="P16" s="28">
        <v>249</v>
      </c>
      <c r="Q16" s="25">
        <v>32182.79</v>
      </c>
      <c r="R16" s="27">
        <f t="shared" si="1"/>
        <v>8013514.71</v>
      </c>
    </row>
    <row r="17" spans="1:18" s="29" customFormat="1" ht="108" customHeight="1" x14ac:dyDescent="0.25">
      <c r="A17" s="23" t="s">
        <v>47</v>
      </c>
      <c r="B17" s="24"/>
      <c r="C17" s="25"/>
      <c r="D17" s="27"/>
      <c r="E17" s="24"/>
      <c r="F17" s="26" t="s">
        <v>51</v>
      </c>
      <c r="G17" s="24">
        <v>10</v>
      </c>
      <c r="H17" s="25">
        <v>37431.660000000003</v>
      </c>
      <c r="I17" s="27">
        <f t="shared" si="2"/>
        <v>374316.60000000003</v>
      </c>
      <c r="J17" s="24">
        <v>12</v>
      </c>
      <c r="K17" s="25">
        <v>34360</v>
      </c>
      <c r="L17" s="27">
        <f t="shared" si="3"/>
        <v>412320</v>
      </c>
      <c r="M17" s="24">
        <v>12</v>
      </c>
      <c r="N17" s="25">
        <v>28804.44</v>
      </c>
      <c r="O17" s="27">
        <f t="shared" si="0"/>
        <v>345653.27999999997</v>
      </c>
      <c r="P17" s="28">
        <v>12</v>
      </c>
      <c r="Q17" s="25">
        <v>28804.44</v>
      </c>
      <c r="R17" s="27">
        <f t="shared" si="1"/>
        <v>345653.27999999997</v>
      </c>
    </row>
    <row r="18" spans="1:18" s="29" customFormat="1" ht="74.25" customHeight="1" x14ac:dyDescent="0.25">
      <c r="A18" s="23" t="s">
        <v>46</v>
      </c>
      <c r="B18" s="24"/>
      <c r="C18" s="25"/>
      <c r="D18" s="27"/>
      <c r="E18" s="24"/>
      <c r="F18" s="26" t="s">
        <v>69</v>
      </c>
      <c r="G18" s="26">
        <v>103272</v>
      </c>
      <c r="H18" s="25">
        <v>114.09</v>
      </c>
      <c r="I18" s="27">
        <f t="shared" ref="I18" si="4">G18*H18</f>
        <v>11782302.48</v>
      </c>
      <c r="J18" s="26">
        <v>103272</v>
      </c>
      <c r="K18" s="25">
        <v>83.45</v>
      </c>
      <c r="L18" s="27">
        <f t="shared" ref="L18" si="5">J18*K18</f>
        <v>8618048.4000000004</v>
      </c>
      <c r="M18" s="26">
        <v>103272</v>
      </c>
      <c r="N18" s="25">
        <v>72.3</v>
      </c>
      <c r="O18" s="27">
        <f t="shared" ref="O18" si="6">M18*N18</f>
        <v>7466565.5999999996</v>
      </c>
      <c r="P18" s="30">
        <v>103272</v>
      </c>
      <c r="Q18" s="25">
        <v>72.3</v>
      </c>
      <c r="R18" s="27">
        <f t="shared" ref="R18" si="7">P18*Q18</f>
        <v>7466565.5999999996</v>
      </c>
    </row>
    <row r="19" spans="1:18" s="29" customFormat="1" ht="74.25" customHeight="1" x14ac:dyDescent="0.25">
      <c r="A19" s="23" t="s">
        <v>65</v>
      </c>
      <c r="B19" s="24"/>
      <c r="C19" s="25"/>
      <c r="D19" s="27"/>
      <c r="E19" s="24"/>
      <c r="F19" s="26" t="s">
        <v>68</v>
      </c>
      <c r="G19" s="25">
        <v>38</v>
      </c>
      <c r="H19" s="25">
        <v>124500</v>
      </c>
      <c r="I19" s="27">
        <f t="shared" si="2"/>
        <v>4731000</v>
      </c>
      <c r="J19" s="25">
        <v>38</v>
      </c>
      <c r="K19" s="25">
        <v>112507.23</v>
      </c>
      <c r="L19" s="27">
        <f t="shared" si="3"/>
        <v>4275274.74</v>
      </c>
      <c r="M19" s="31">
        <v>38</v>
      </c>
      <c r="N19" s="25">
        <v>85507.23</v>
      </c>
      <c r="O19" s="27">
        <f t="shared" si="0"/>
        <v>3249274.7399999998</v>
      </c>
      <c r="P19" s="28">
        <v>38</v>
      </c>
      <c r="Q19" s="25">
        <v>85507.23</v>
      </c>
      <c r="R19" s="27">
        <f t="shared" si="1"/>
        <v>3249274.7399999998</v>
      </c>
    </row>
    <row r="20" spans="1:18" s="18" customFormat="1" ht="74.25" customHeight="1" x14ac:dyDescent="0.25">
      <c r="A20" s="23" t="s">
        <v>66</v>
      </c>
      <c r="B20" s="24"/>
      <c r="C20" s="25"/>
      <c r="D20" s="27"/>
      <c r="E20" s="24"/>
      <c r="F20" s="26" t="s">
        <v>68</v>
      </c>
      <c r="G20" s="25">
        <v>12</v>
      </c>
      <c r="H20" s="25">
        <v>143729.66</v>
      </c>
      <c r="I20" s="27">
        <f t="shared" ref="I20:I21" si="8">G20*H20</f>
        <v>1724755.92</v>
      </c>
      <c r="J20" s="25">
        <v>12</v>
      </c>
      <c r="K20" s="25">
        <v>124833.39</v>
      </c>
      <c r="L20" s="27">
        <f t="shared" ref="L20:L21" si="9">J20*K20</f>
        <v>1498000.68</v>
      </c>
      <c r="M20" s="31">
        <v>12</v>
      </c>
      <c r="N20" s="25">
        <v>92978.39</v>
      </c>
      <c r="O20" s="27">
        <f t="shared" ref="O20:O21" si="10">M20*N20</f>
        <v>1115740.68</v>
      </c>
      <c r="P20" s="28">
        <v>12</v>
      </c>
      <c r="Q20" s="25">
        <v>93108.3</v>
      </c>
      <c r="R20" s="27">
        <f t="shared" ref="R20:R21" si="11">P20*Q20</f>
        <v>1117299.6000000001</v>
      </c>
    </row>
    <row r="21" spans="1:18" s="29" customFormat="1" ht="74.25" customHeight="1" x14ac:dyDescent="0.25">
      <c r="A21" s="23" t="s">
        <v>67</v>
      </c>
      <c r="B21" s="24"/>
      <c r="C21" s="25"/>
      <c r="D21" s="27"/>
      <c r="E21" s="24"/>
      <c r="F21" s="26" t="s">
        <v>68</v>
      </c>
      <c r="G21" s="25">
        <v>64</v>
      </c>
      <c r="H21" s="25">
        <v>110427.9</v>
      </c>
      <c r="I21" s="27">
        <f t="shared" si="8"/>
        <v>7067385.5999999996</v>
      </c>
      <c r="J21" s="25">
        <v>64</v>
      </c>
      <c r="K21" s="25">
        <v>102999.96</v>
      </c>
      <c r="L21" s="27">
        <f t="shared" si="9"/>
        <v>6591997.4400000004</v>
      </c>
      <c r="M21" s="31">
        <v>64</v>
      </c>
      <c r="N21" s="25">
        <v>76999.960000000006</v>
      </c>
      <c r="O21" s="27">
        <f t="shared" si="10"/>
        <v>4927997.4400000004</v>
      </c>
      <c r="P21" s="28">
        <v>64</v>
      </c>
      <c r="Q21" s="25">
        <v>7710695</v>
      </c>
      <c r="R21" s="27">
        <f t="shared" si="11"/>
        <v>493484480</v>
      </c>
    </row>
    <row r="22" spans="1:18" s="29" customFormat="1" ht="124.5" customHeight="1" x14ac:dyDescent="0.25">
      <c r="A22" s="32" t="s">
        <v>38</v>
      </c>
      <c r="B22" s="33">
        <v>22000</v>
      </c>
      <c r="C22" s="34">
        <v>260.56</v>
      </c>
      <c r="D22" s="35">
        <v>5732320.3200000003</v>
      </c>
      <c r="E22" s="33">
        <v>0</v>
      </c>
      <c r="F22" s="26" t="s">
        <v>52</v>
      </c>
      <c r="G22" s="26">
        <v>22000</v>
      </c>
      <c r="H22" s="25">
        <v>278.66000000000003</v>
      </c>
      <c r="I22" s="27">
        <f t="shared" si="2"/>
        <v>6130520.0000000009</v>
      </c>
      <c r="J22" s="26">
        <v>21000</v>
      </c>
      <c r="K22" s="25">
        <v>275</v>
      </c>
      <c r="L22" s="27">
        <f t="shared" si="3"/>
        <v>5775000</v>
      </c>
      <c r="M22" s="26">
        <v>21000</v>
      </c>
      <c r="N22" s="25">
        <v>275</v>
      </c>
      <c r="O22" s="27">
        <f t="shared" si="0"/>
        <v>5775000</v>
      </c>
      <c r="P22" s="30">
        <v>21000</v>
      </c>
      <c r="Q22" s="25">
        <v>275</v>
      </c>
      <c r="R22" s="27">
        <f t="shared" si="1"/>
        <v>5775000</v>
      </c>
    </row>
    <row r="23" spans="1:18" s="29" customFormat="1" ht="42" customHeight="1" x14ac:dyDescent="0.25">
      <c r="A23" s="32" t="s">
        <v>37</v>
      </c>
      <c r="B23" s="33">
        <v>21340</v>
      </c>
      <c r="C23" s="34">
        <v>219.65</v>
      </c>
      <c r="D23" s="35">
        <v>4687300</v>
      </c>
      <c r="E23" s="33">
        <v>0</v>
      </c>
      <c r="F23" s="26" t="s">
        <v>54</v>
      </c>
      <c r="G23" s="26">
        <v>23000</v>
      </c>
      <c r="H23" s="25">
        <v>226.3</v>
      </c>
      <c r="I23" s="27">
        <f t="shared" si="2"/>
        <v>5204900</v>
      </c>
      <c r="J23" s="26">
        <v>23000</v>
      </c>
      <c r="K23" s="25">
        <v>200.09</v>
      </c>
      <c r="L23" s="27">
        <f t="shared" si="3"/>
        <v>4602070</v>
      </c>
      <c r="M23" s="26">
        <v>23500</v>
      </c>
      <c r="N23" s="25">
        <v>171.12</v>
      </c>
      <c r="O23" s="27">
        <f t="shared" si="0"/>
        <v>4021320</v>
      </c>
      <c r="P23" s="30">
        <v>24000</v>
      </c>
      <c r="Q23" s="25">
        <v>172.82</v>
      </c>
      <c r="R23" s="27">
        <f t="shared" si="1"/>
        <v>4147680</v>
      </c>
    </row>
    <row r="24" spans="1:18" s="29" customFormat="1" ht="79.5" customHeight="1" x14ac:dyDescent="0.25">
      <c r="A24" s="32" t="s">
        <v>12</v>
      </c>
      <c r="B24" s="13">
        <v>115</v>
      </c>
      <c r="C24" s="16">
        <v>2419.27</v>
      </c>
      <c r="D24" s="36">
        <v>8467452</v>
      </c>
      <c r="E24" s="13">
        <v>0</v>
      </c>
      <c r="F24" s="26" t="s">
        <v>55</v>
      </c>
      <c r="G24" s="13">
        <v>122</v>
      </c>
      <c r="H24" s="36">
        <v>81270.240000000005</v>
      </c>
      <c r="I24" s="27">
        <f t="shared" si="2"/>
        <v>9914969.2800000012</v>
      </c>
      <c r="J24" s="13">
        <v>122</v>
      </c>
      <c r="K24" s="36">
        <v>82408.850000000006</v>
      </c>
      <c r="L24" s="27">
        <f t="shared" si="3"/>
        <v>10053879.700000001</v>
      </c>
      <c r="M24" s="13">
        <v>122</v>
      </c>
      <c r="N24" s="36">
        <v>69525.97</v>
      </c>
      <c r="O24" s="27">
        <f t="shared" si="0"/>
        <v>8482168.3399999999</v>
      </c>
      <c r="P24" s="37">
        <v>122</v>
      </c>
      <c r="Q24" s="38">
        <v>69957.38</v>
      </c>
      <c r="R24" s="27">
        <f t="shared" si="1"/>
        <v>8534800.3600000013</v>
      </c>
    </row>
    <row r="25" spans="1:18" s="29" customFormat="1" ht="45" customHeight="1" x14ac:dyDescent="0.25">
      <c r="A25" s="32" t="s">
        <v>45</v>
      </c>
      <c r="B25" s="13"/>
      <c r="C25" s="16"/>
      <c r="D25" s="36"/>
      <c r="E25" s="13"/>
      <c r="F25" s="26" t="s">
        <v>54</v>
      </c>
      <c r="G25" s="13">
        <v>306</v>
      </c>
      <c r="H25" s="36">
        <v>27291.59</v>
      </c>
      <c r="I25" s="27">
        <f t="shared" si="2"/>
        <v>8351226.54</v>
      </c>
      <c r="J25" s="13">
        <v>312</v>
      </c>
      <c r="K25" s="36">
        <v>23581.45</v>
      </c>
      <c r="L25" s="27">
        <f t="shared" si="3"/>
        <v>7357412.4000000004</v>
      </c>
      <c r="M25" s="13">
        <v>318</v>
      </c>
      <c r="N25" s="36">
        <v>20005.12</v>
      </c>
      <c r="O25" s="27">
        <f t="shared" si="0"/>
        <v>6361628.1599999992</v>
      </c>
      <c r="P25" s="37">
        <v>318</v>
      </c>
      <c r="Q25" s="38">
        <v>20285.150000000001</v>
      </c>
      <c r="R25" s="27">
        <f t="shared" si="1"/>
        <v>6450677.7000000002</v>
      </c>
    </row>
    <row r="26" spans="1:18" s="29" customFormat="1" ht="30.75" customHeight="1" x14ac:dyDescent="0.25">
      <c r="A26" s="32" t="s">
        <v>63</v>
      </c>
      <c r="B26" s="13"/>
      <c r="C26" s="16"/>
      <c r="D26" s="36"/>
      <c r="E26" s="13"/>
      <c r="F26" s="26" t="s">
        <v>64</v>
      </c>
      <c r="G26" s="13">
        <v>900</v>
      </c>
      <c r="H26" s="36">
        <v>9279.14</v>
      </c>
      <c r="I26" s="27">
        <f t="shared" si="2"/>
        <v>8351225.9999999991</v>
      </c>
      <c r="J26" s="13">
        <v>900</v>
      </c>
      <c r="K26" s="36">
        <v>7744.64</v>
      </c>
      <c r="L26" s="27">
        <f t="shared" si="3"/>
        <v>6970176</v>
      </c>
      <c r="M26" s="13">
        <v>900</v>
      </c>
      <c r="N26" s="36">
        <v>6361.63</v>
      </c>
      <c r="O26" s="27">
        <f t="shared" si="0"/>
        <v>5725467</v>
      </c>
      <c r="P26" s="37">
        <v>900</v>
      </c>
      <c r="Q26" s="38">
        <v>6450.63</v>
      </c>
      <c r="R26" s="27">
        <f t="shared" si="1"/>
        <v>5805567</v>
      </c>
    </row>
    <row r="27" spans="1:18" s="29" customFormat="1" ht="68.25" customHeight="1" x14ac:dyDescent="0.25">
      <c r="A27" s="32" t="s">
        <v>13</v>
      </c>
      <c r="B27" s="13">
        <v>70554</v>
      </c>
      <c r="C27" s="16">
        <f>D27/B27</f>
        <v>70.138877739036758</v>
      </c>
      <c r="D27" s="36">
        <v>4948578.38</v>
      </c>
      <c r="E27" s="13">
        <v>0</v>
      </c>
      <c r="F27" s="26" t="s">
        <v>54</v>
      </c>
      <c r="G27" s="39">
        <v>101000</v>
      </c>
      <c r="H27" s="16">
        <v>103.16</v>
      </c>
      <c r="I27" s="27">
        <f t="shared" si="2"/>
        <v>10419160</v>
      </c>
      <c r="J27" s="39">
        <v>101000</v>
      </c>
      <c r="K27" s="16">
        <v>89.47</v>
      </c>
      <c r="L27" s="27">
        <f t="shared" si="3"/>
        <v>9036470</v>
      </c>
      <c r="M27" s="39">
        <v>104000</v>
      </c>
      <c r="N27" s="16">
        <v>75.28</v>
      </c>
      <c r="O27" s="27">
        <f t="shared" si="0"/>
        <v>7829120</v>
      </c>
      <c r="P27" s="40">
        <v>107000</v>
      </c>
      <c r="Q27" s="41">
        <v>75.28</v>
      </c>
      <c r="R27" s="27">
        <f t="shared" si="1"/>
        <v>8054960</v>
      </c>
    </row>
    <row r="28" spans="1:18" s="29" customFormat="1" ht="51.75" customHeight="1" x14ac:dyDescent="0.25">
      <c r="A28" s="32" t="s">
        <v>44</v>
      </c>
      <c r="B28" s="33"/>
      <c r="C28" s="34"/>
      <c r="D28" s="35"/>
      <c r="E28" s="33"/>
      <c r="F28" s="26" t="s">
        <v>53</v>
      </c>
      <c r="G28" s="26">
        <v>43920</v>
      </c>
      <c r="H28" s="25">
        <v>99.5</v>
      </c>
      <c r="I28" s="27">
        <f t="shared" si="2"/>
        <v>4370040</v>
      </c>
      <c r="J28" s="26">
        <v>43920</v>
      </c>
      <c r="K28" s="25">
        <v>99.5</v>
      </c>
      <c r="L28" s="27">
        <f t="shared" si="3"/>
        <v>4370040</v>
      </c>
      <c r="M28" s="25">
        <v>43920</v>
      </c>
      <c r="N28" s="25">
        <v>99.5</v>
      </c>
      <c r="O28" s="27">
        <f t="shared" si="0"/>
        <v>4370040</v>
      </c>
      <c r="P28" s="30">
        <v>43920</v>
      </c>
      <c r="Q28" s="25">
        <v>99.5</v>
      </c>
      <c r="R28" s="27">
        <f t="shared" si="1"/>
        <v>4370040</v>
      </c>
    </row>
    <row r="29" spans="1:18" s="29" customFormat="1" ht="68.25" customHeight="1" x14ac:dyDescent="0.25">
      <c r="A29" s="32" t="s">
        <v>57</v>
      </c>
      <c r="B29" s="33"/>
      <c r="C29" s="34"/>
      <c r="D29" s="35"/>
      <c r="E29" s="33"/>
      <c r="F29" s="26" t="s">
        <v>58</v>
      </c>
      <c r="G29" s="24">
        <v>40</v>
      </c>
      <c r="H29" s="25">
        <v>599552.5</v>
      </c>
      <c r="I29" s="27">
        <f t="shared" ref="I29" si="12">G29*H29</f>
        <v>23982100</v>
      </c>
      <c r="J29" s="24">
        <v>40</v>
      </c>
      <c r="K29" s="25">
        <v>545826.84</v>
      </c>
      <c r="L29" s="27">
        <f t="shared" ref="L29" si="13">J29*K29</f>
        <v>21833073.599999998</v>
      </c>
      <c r="M29" s="25">
        <v>40</v>
      </c>
      <c r="N29" s="25">
        <v>506251.81</v>
      </c>
      <c r="O29" s="27">
        <f t="shared" ref="O29" si="14">M29*N29</f>
        <v>20250072.399999999</v>
      </c>
      <c r="P29" s="28">
        <v>40</v>
      </c>
      <c r="Q29" s="25">
        <v>506251.81</v>
      </c>
      <c r="R29" s="27">
        <f t="shared" ref="R29" si="15">P29*Q29</f>
        <v>20250072.399999999</v>
      </c>
    </row>
    <row r="30" spans="1:18" x14ac:dyDescent="0.25">
      <c r="G30" s="1"/>
      <c r="H30" s="1"/>
      <c r="I30" s="1"/>
    </row>
    <row r="31" spans="1:18" x14ac:dyDescent="0.25">
      <c r="A31" s="21"/>
    </row>
  </sheetData>
  <mergeCells count="7">
    <mergeCell ref="A2:S2"/>
    <mergeCell ref="P4:R4"/>
    <mergeCell ref="A4:A5"/>
    <mergeCell ref="B4:E4"/>
    <mergeCell ref="G4:I4"/>
    <mergeCell ref="J4:L4"/>
    <mergeCell ref="M4:O4"/>
  </mergeCells>
  <pageMargins left="0" right="0" top="0.15748031496062992" bottom="0" header="0.31496062992125984" footer="0.31496062992125984"/>
  <pageSetup paperSize="9" scale="7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N17"/>
  <sheetViews>
    <sheetView topLeftCell="A4" workbookViewId="0">
      <selection activeCell="E18" sqref="E18"/>
    </sheetView>
  </sheetViews>
  <sheetFormatPr defaultRowHeight="15" x14ac:dyDescent="0.25"/>
  <cols>
    <col min="1" max="1" width="26.28515625" style="17" customWidth="1"/>
    <col min="2" max="2" width="12.42578125" style="17" customWidth="1"/>
    <col min="3" max="6" width="9.140625" style="17"/>
    <col min="7" max="7" width="10.85546875" style="17" customWidth="1"/>
    <col min="8" max="8" width="9.140625" style="17"/>
    <col min="9" max="11" width="11.7109375" style="17" customWidth="1"/>
    <col min="12" max="14" width="10.5703125" style="17" customWidth="1"/>
    <col min="15" max="16384" width="9.140625" style="17"/>
  </cols>
  <sheetData>
    <row r="2" spans="1:14" s="11" customFormat="1" ht="12.75" x14ac:dyDescent="0.25">
      <c r="A2" s="46" t="s">
        <v>14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4" s="11" customFormat="1" ht="12.75" x14ac:dyDescent="0.25"/>
    <row r="4" spans="1:14" s="11" customFormat="1" ht="12.75" x14ac:dyDescent="0.25">
      <c r="A4" s="47" t="s">
        <v>15</v>
      </c>
      <c r="B4" s="48" t="s">
        <v>16</v>
      </c>
      <c r="C4" s="50" t="s">
        <v>26</v>
      </c>
      <c r="D4" s="51"/>
      <c r="E4" s="52"/>
      <c r="F4" s="50" t="s">
        <v>27</v>
      </c>
      <c r="G4" s="51"/>
      <c r="H4" s="52"/>
      <c r="I4" s="50" t="s">
        <v>29</v>
      </c>
      <c r="J4" s="51"/>
      <c r="K4" s="52"/>
      <c r="L4" s="47" t="s">
        <v>28</v>
      </c>
      <c r="M4" s="47"/>
      <c r="N4" s="47"/>
    </row>
    <row r="5" spans="1:14" s="11" customFormat="1" ht="140.25" x14ac:dyDescent="0.25">
      <c r="A5" s="47"/>
      <c r="B5" s="49"/>
      <c r="C5" s="12" t="s">
        <v>5</v>
      </c>
      <c r="D5" s="12" t="s">
        <v>17</v>
      </c>
      <c r="E5" s="12" t="s">
        <v>7</v>
      </c>
      <c r="F5" s="12" t="s">
        <v>5</v>
      </c>
      <c r="G5" s="12" t="s">
        <v>17</v>
      </c>
      <c r="H5" s="12" t="s">
        <v>7</v>
      </c>
      <c r="I5" s="12" t="s">
        <v>5</v>
      </c>
      <c r="J5" s="12" t="s">
        <v>17</v>
      </c>
      <c r="K5" s="12" t="s">
        <v>7</v>
      </c>
      <c r="L5" s="12" t="s">
        <v>5</v>
      </c>
      <c r="M5" s="12" t="s">
        <v>17</v>
      </c>
      <c r="N5" s="12" t="s">
        <v>7</v>
      </c>
    </row>
    <row r="6" spans="1:14" s="11" customFormat="1" ht="12.75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  <c r="L6" s="12">
        <v>12</v>
      </c>
      <c r="M6" s="12">
        <v>13</v>
      </c>
      <c r="N6" s="12">
        <v>14</v>
      </c>
    </row>
    <row r="7" spans="1:14" s="14" customFormat="1" ht="67.900000000000006" customHeight="1" x14ac:dyDescent="0.2">
      <c r="A7" s="10" t="s">
        <v>9</v>
      </c>
      <c r="B7" s="9" t="s">
        <v>18</v>
      </c>
      <c r="C7" s="9">
        <v>598</v>
      </c>
      <c r="D7" s="8">
        <v>23538921</v>
      </c>
      <c r="E7" s="9">
        <v>0</v>
      </c>
      <c r="F7" s="19">
        <v>564</v>
      </c>
      <c r="G7" s="9">
        <v>25268978</v>
      </c>
      <c r="H7" s="9">
        <v>0</v>
      </c>
      <c r="I7" s="19">
        <v>564</v>
      </c>
      <c r="J7" s="9">
        <v>25268978</v>
      </c>
      <c r="K7" s="9">
        <v>0</v>
      </c>
      <c r="L7" s="19">
        <v>564</v>
      </c>
      <c r="M7" s="9">
        <v>25268978</v>
      </c>
      <c r="N7" s="9">
        <v>0</v>
      </c>
    </row>
    <row r="8" spans="1:14" s="14" customFormat="1" ht="51" x14ac:dyDescent="0.2">
      <c r="A8" s="10" t="s">
        <v>10</v>
      </c>
      <c r="B8" s="9" t="s">
        <v>19</v>
      </c>
      <c r="C8" s="9">
        <v>1613</v>
      </c>
      <c r="D8" s="8">
        <v>59978469</v>
      </c>
      <c r="E8" s="9">
        <v>0</v>
      </c>
      <c r="F8" s="19">
        <v>1645</v>
      </c>
      <c r="G8" s="8">
        <v>61911742</v>
      </c>
      <c r="H8" s="9">
        <v>0</v>
      </c>
      <c r="I8" s="19">
        <v>1645</v>
      </c>
      <c r="J8" s="8">
        <v>61911742</v>
      </c>
      <c r="K8" s="9">
        <v>0</v>
      </c>
      <c r="L8" s="9">
        <v>1645</v>
      </c>
      <c r="M8" s="8">
        <v>61911742</v>
      </c>
      <c r="N8" s="9">
        <v>0</v>
      </c>
    </row>
    <row r="9" spans="1:14" s="14" customFormat="1" ht="51" x14ac:dyDescent="0.2">
      <c r="A9" s="10" t="s">
        <v>11</v>
      </c>
      <c r="B9" s="9" t="s">
        <v>19</v>
      </c>
      <c r="C9" s="9">
        <v>562</v>
      </c>
      <c r="D9" s="8">
        <v>7172042</v>
      </c>
      <c r="E9" s="9">
        <v>0</v>
      </c>
      <c r="F9" s="19">
        <f>230+350</f>
        <v>580</v>
      </c>
      <c r="G9" s="7">
        <v>8424007.5299999993</v>
      </c>
      <c r="H9" s="9">
        <v>0</v>
      </c>
      <c r="I9" s="19">
        <v>580</v>
      </c>
      <c r="J9" s="7">
        <v>8424007.5299999993</v>
      </c>
      <c r="K9" s="9">
        <v>0</v>
      </c>
      <c r="L9" s="9">
        <v>580</v>
      </c>
      <c r="M9" s="7">
        <v>8424007.5299999993</v>
      </c>
      <c r="N9" s="9">
        <v>0</v>
      </c>
    </row>
    <row r="10" spans="1:14" s="11" customFormat="1" ht="63.75" x14ac:dyDescent="0.25">
      <c r="A10" s="15" t="s">
        <v>12</v>
      </c>
      <c r="B10" s="12" t="s">
        <v>20</v>
      </c>
      <c r="C10" s="13">
        <v>3060</v>
      </c>
      <c r="D10" s="13">
        <v>9862768</v>
      </c>
      <c r="E10" s="13">
        <v>0</v>
      </c>
      <c r="F10" s="13">
        <v>3060</v>
      </c>
      <c r="G10" s="13">
        <v>10923713</v>
      </c>
      <c r="H10" s="13">
        <v>0</v>
      </c>
      <c r="I10" s="13">
        <v>3060</v>
      </c>
      <c r="J10" s="13">
        <v>10923713</v>
      </c>
      <c r="K10" s="13">
        <v>0</v>
      </c>
      <c r="L10" s="13">
        <v>3060</v>
      </c>
      <c r="M10" s="13">
        <v>10923713</v>
      </c>
      <c r="N10" s="20">
        <v>0</v>
      </c>
    </row>
    <row r="11" spans="1:14" s="14" customFormat="1" ht="38.25" x14ac:dyDescent="0.2">
      <c r="A11" s="10" t="s">
        <v>21</v>
      </c>
      <c r="B11" s="13" t="s">
        <v>22</v>
      </c>
      <c r="C11" s="13">
        <v>70300</v>
      </c>
      <c r="D11" s="16">
        <v>5547935.1200000001</v>
      </c>
      <c r="E11" s="13">
        <v>0</v>
      </c>
      <c r="F11" s="13">
        <v>70300</v>
      </c>
      <c r="G11" s="13">
        <v>6689000</v>
      </c>
      <c r="H11" s="13">
        <v>0</v>
      </c>
      <c r="I11" s="13">
        <v>70300</v>
      </c>
      <c r="J11" s="13">
        <f>G11</f>
        <v>6689000</v>
      </c>
      <c r="K11" s="13">
        <v>0</v>
      </c>
      <c r="L11" s="13">
        <v>70300</v>
      </c>
      <c r="M11" s="13">
        <f>J11</f>
        <v>6689000</v>
      </c>
      <c r="N11" s="20">
        <v>0</v>
      </c>
    </row>
    <row r="12" spans="1:14" s="14" customFormat="1" ht="63.75" x14ac:dyDescent="0.2">
      <c r="A12" s="10" t="s">
        <v>23</v>
      </c>
      <c r="B12" s="13" t="s">
        <v>24</v>
      </c>
      <c r="C12" s="13">
        <v>2500</v>
      </c>
      <c r="D12" s="16">
        <v>112725.96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</row>
    <row r="13" spans="1:14" s="14" customFormat="1" ht="38.25" x14ac:dyDescent="0.2">
      <c r="A13" s="10" t="s">
        <v>25</v>
      </c>
      <c r="B13" s="13" t="s">
        <v>24</v>
      </c>
      <c r="C13" s="13">
        <v>5700</v>
      </c>
      <c r="D13" s="16">
        <v>223451.92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</row>
    <row r="14" spans="1:14" x14ac:dyDescent="0.25">
      <c r="F14" s="18"/>
      <c r="G14" s="18"/>
      <c r="H14" s="18"/>
      <c r="I14" s="18"/>
    </row>
    <row r="15" spans="1:14" x14ac:dyDescent="0.25">
      <c r="F15" s="18"/>
      <c r="G15" s="18"/>
      <c r="H15" s="18"/>
      <c r="I15" s="18"/>
    </row>
    <row r="16" spans="1:14" x14ac:dyDescent="0.25">
      <c r="F16" s="18"/>
      <c r="G16" s="18"/>
      <c r="H16" s="18"/>
      <c r="I16" s="18"/>
    </row>
    <row r="17" spans="6:9" x14ac:dyDescent="0.25">
      <c r="F17" s="18"/>
      <c r="G17" s="18"/>
      <c r="H17" s="18"/>
      <c r="I17" s="18"/>
    </row>
  </sheetData>
  <mergeCells count="7">
    <mergeCell ref="A2:N2"/>
    <mergeCell ref="A4:A5"/>
    <mergeCell ref="B4:B5"/>
    <mergeCell ref="C4:E4"/>
    <mergeCell ref="F4:H4"/>
    <mergeCell ref="I4:K4"/>
    <mergeCell ref="L4:N4"/>
  </mergeCells>
  <pageMargins left="0" right="0" top="0.15748031496062992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 потребности в МУ</vt:lpstr>
      <vt:lpstr>Оценка потребности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2021-11-24T08:05:30Z</dcterms:modified>
</cp:coreProperties>
</file>