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Лист1!$A$1:$K$105</definedName>
  </definedNames>
  <calcPr calcId="125725"/>
</workbook>
</file>

<file path=xl/calcChain.xml><?xml version="1.0" encoding="utf-8"?>
<calcChain xmlns="http://schemas.openxmlformats.org/spreadsheetml/2006/main">
  <c r="E105" i="1"/>
  <c r="J104"/>
  <c r="E104" s="1"/>
  <c r="J103"/>
  <c r="J102"/>
  <c r="J100"/>
  <c r="F101"/>
  <c r="E101" s="1"/>
  <c r="G101"/>
  <c r="H101"/>
  <c r="I101"/>
  <c r="F102"/>
  <c r="G102"/>
  <c r="H102"/>
  <c r="I102"/>
  <c r="I105" s="1"/>
  <c r="F103"/>
  <c r="G103"/>
  <c r="H103"/>
  <c r="I103"/>
  <c r="F104"/>
  <c r="G104"/>
  <c r="H104"/>
  <c r="I104"/>
  <c r="F105"/>
  <c r="H105"/>
  <c r="E102" l="1"/>
  <c r="J105"/>
  <c r="E103"/>
  <c r="G105"/>
  <c r="J34"/>
  <c r="J14"/>
  <c r="J80"/>
  <c r="J74"/>
  <c r="J44"/>
  <c r="J39"/>
  <c r="J19"/>
  <c r="J24" l="1"/>
  <c r="I12"/>
  <c r="I14" l="1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<sst xmlns="http://schemas.openxmlformats.org/spreadsheetml/2006/main" count="158" uniqueCount="58">
  <si>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</si>
  <si>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</si>
  <si>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</si>
  <si>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</si>
  <si>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</si>
  <si>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</si>
  <si>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</si>
  <si>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</si>
  <si>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</si>
  <si>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</si>
  <si>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</si>
  <si>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</si>
  <si>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</si>
  <si>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</si>
  <si>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</si>
  <si>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</si>
  <si>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</si>
  <si>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</si>
  <si>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</si>
  <si>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</si>
  <si>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</si>
  <si>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</si>
  <si>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</si>
  <si>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</si>
  <si>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</si>
  <si>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</si>
  <si>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</si>
  <si>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</si>
  <si>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</si>
  <si>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</si>
  <si>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</si>
  <si>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</si>
  <si>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</si>
  <si>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</si>
  <si>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</si>
  <si>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</si>
  <si>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</si>
  <si>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</si>
  <si>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</si>
  <si>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</si>
  <si>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</si>
  <si>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</si>
  <si>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</si>
  <si>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</si>
  <si>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</si>
  <si>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</si>
  <si>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</si>
  <si>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</si>
  <si>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</si>
  <si>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</si>
  <si>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</si>
  <si>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</si>
  <si>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</si>
  <si>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 xml:space="preserve"> 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</si>
  <si>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</si>
  <si>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</si>
  <si>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Приложение  к постановлению администрации
Трубчевского муниципального района
от ____________г. № ____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</si>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</sst>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Protection="1">
      <alignment horizontal="right" vertical="center" shrinkToFit="1"/>
    </xf>
    <xf numFmtId="0" fontId="7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BreakPreview" topLeftCell="A91" zoomScale="120" zoomScaleSheetLayoutView="120" workbookViewId="0">
      <selection activeCell="E106" sqref="E106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47.25" customHeight="1">
      <c r="G1" s="37" t="s">
        <v>56</v>
      </c>
      <c r="H1" s="37"/>
      <c r="I1" s="37"/>
      <c r="J1" s="37"/>
      <c r="K1" s="37"/>
      <c r="L1" s="2"/>
    </row>
    <row r="2" spans="1:15">
      <c r="G2" s="41" t="s">
        <v>39</v>
      </c>
      <c r="H2" s="41"/>
      <c r="I2" s="41"/>
      <c r="J2" s="41"/>
      <c r="K2" s="41"/>
      <c r="L2" s="41"/>
    </row>
    <row r="3" spans="1:15" ht="24.75" customHeight="1">
      <c r="G3" s="38" t="s">
        <v>54</v>
      </c>
      <c r="H3" s="38"/>
      <c r="I3" s="38"/>
      <c r="J3" s="38"/>
      <c r="K3" s="38"/>
      <c r="L3" s="2"/>
    </row>
    <row r="4" spans="1:15">
      <c r="A4" s="48" t="s">
        <v>15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5">
      <c r="A5" s="48" t="s">
        <v>10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5" ht="32.25" customHeight="1">
      <c r="A6" s="49" t="s">
        <v>55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5">
      <c r="A7" s="51" t="s">
        <v>0</v>
      </c>
      <c r="B7" s="51" t="s">
        <v>16</v>
      </c>
      <c r="C7" s="51" t="s">
        <v>1</v>
      </c>
      <c r="D7" s="51" t="s">
        <v>2</v>
      </c>
      <c r="E7" s="42" t="s">
        <v>3</v>
      </c>
      <c r="F7" s="43"/>
      <c r="G7" s="43"/>
      <c r="H7" s="43"/>
      <c r="I7" s="43"/>
      <c r="J7" s="44"/>
      <c r="K7" s="51" t="s">
        <v>17</v>
      </c>
    </row>
    <row r="8" spans="1:15" ht="33.75" customHeight="1">
      <c r="A8" s="51"/>
      <c r="B8" s="51"/>
      <c r="C8" s="51"/>
      <c r="D8" s="51"/>
      <c r="E8" s="5" t="s">
        <v>4</v>
      </c>
      <c r="F8" s="5" t="s">
        <v>12</v>
      </c>
      <c r="G8" s="5" t="s">
        <v>13</v>
      </c>
      <c r="H8" s="18" t="s">
        <v>14</v>
      </c>
      <c r="I8" s="25" t="s">
        <v>31</v>
      </c>
      <c r="J8" s="18" t="s">
        <v>40</v>
      </c>
      <c r="K8" s="51"/>
      <c r="O8" s="17">
        <f>J12+J17+J22+J27+J32+J37+J42+J47+J71+J78+J83+J90</f>
        <v>55889685.950000003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52">
        <v>1</v>
      </c>
      <c r="B10" s="39" t="s">
        <v>18</v>
      </c>
      <c r="C10" s="39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5" t="s">
        <v>25</v>
      </c>
    </row>
    <row r="11" spans="1:15">
      <c r="A11" s="53"/>
      <c r="B11" s="39"/>
      <c r="C11" s="39"/>
      <c r="D11" s="9" t="s">
        <v>30</v>
      </c>
      <c r="E11" s="8">
        <f>SUM(F11:J11)</f>
        <v>0</v>
      </c>
      <c r="F11" s="8"/>
      <c r="G11" s="8"/>
      <c r="H11" s="20"/>
      <c r="I11" s="27"/>
      <c r="J11" s="20"/>
      <c r="K11" s="46"/>
    </row>
    <row r="12" spans="1:15">
      <c r="A12" s="53"/>
      <c r="B12" s="39"/>
      <c r="C12" s="39"/>
      <c r="D12" s="9" t="s">
        <v>7</v>
      </c>
      <c r="E12" s="8">
        <f>SUM(F12:J12)</f>
        <v>2361012.5300000003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699374</v>
      </c>
      <c r="K12" s="46"/>
    </row>
    <row r="13" spans="1:15">
      <c r="A13" s="53"/>
      <c r="B13" s="39"/>
      <c r="C13" s="39"/>
      <c r="D13" s="9" t="s">
        <v>11</v>
      </c>
      <c r="E13" s="8"/>
      <c r="F13" s="8"/>
      <c r="G13" s="16"/>
      <c r="H13" s="20"/>
      <c r="I13" s="27"/>
      <c r="J13" s="20"/>
      <c r="K13" s="46"/>
    </row>
    <row r="14" spans="1:15" ht="54" customHeight="1">
      <c r="A14" s="54"/>
      <c r="B14" s="39"/>
      <c r="C14" s="39"/>
      <c r="D14" s="9" t="s">
        <v>8</v>
      </c>
      <c r="E14" s="8">
        <f t="shared" ref="E14:E23" si="0">SUM(F14:J14)</f>
        <v>2361012.5300000003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699374</v>
      </c>
      <c r="K14" s="47"/>
      <c r="O14" s="17">
        <f>I14+I17+I22+I27+I32+I37+I42+I47+I71+I78+I80+I85+I95</f>
        <v>53845170.490000002</v>
      </c>
    </row>
    <row r="15" spans="1:15" ht="22.5" customHeight="1">
      <c r="A15" s="39">
        <v>2</v>
      </c>
      <c r="B15" s="39" t="s">
        <v>48</v>
      </c>
      <c r="C15" s="40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39"/>
    </row>
    <row r="16" spans="1:15">
      <c r="A16" s="39"/>
      <c r="B16" s="39"/>
      <c r="C16" s="40"/>
      <c r="D16" s="10" t="s">
        <v>30</v>
      </c>
      <c r="E16" s="8">
        <f t="shared" si="0"/>
        <v>0</v>
      </c>
      <c r="F16" s="8"/>
      <c r="G16" s="15"/>
      <c r="H16" s="20"/>
      <c r="I16" s="27"/>
      <c r="J16" s="20"/>
      <c r="K16" s="39"/>
    </row>
    <row r="17" spans="1:11">
      <c r="A17" s="39"/>
      <c r="B17" s="39"/>
      <c r="C17" s="40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39"/>
    </row>
    <row r="18" spans="1:11">
      <c r="A18" s="39"/>
      <c r="B18" s="39"/>
      <c r="C18" s="40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39"/>
    </row>
    <row r="19" spans="1:11" ht="78.75" customHeight="1">
      <c r="A19" s="39"/>
      <c r="B19" s="39"/>
      <c r="C19" s="40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>SUM(J15:J17)</f>
        <v>313121.40000000002</v>
      </c>
      <c r="K19" s="39"/>
    </row>
    <row r="20" spans="1:11">
      <c r="A20" s="52">
        <v>3</v>
      </c>
      <c r="B20" s="39" t="s">
        <v>20</v>
      </c>
      <c r="C20" s="40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5" t="s">
        <v>52</v>
      </c>
    </row>
    <row r="21" spans="1:11">
      <c r="A21" s="53"/>
      <c r="B21" s="39"/>
      <c r="C21" s="40"/>
      <c r="D21" s="10" t="s">
        <v>30</v>
      </c>
      <c r="E21" s="8">
        <f t="shared" si="0"/>
        <v>0</v>
      </c>
      <c r="F21" s="8"/>
      <c r="G21" s="15"/>
      <c r="H21" s="20"/>
      <c r="I21" s="27"/>
      <c r="J21" s="20"/>
      <c r="K21" s="46"/>
    </row>
    <row r="22" spans="1:11">
      <c r="A22" s="53"/>
      <c r="B22" s="39"/>
      <c r="C22" s="40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46"/>
    </row>
    <row r="23" spans="1:11">
      <c r="A23" s="53"/>
      <c r="B23" s="39"/>
      <c r="C23" s="40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46"/>
    </row>
    <row r="24" spans="1:11" ht="409.5" customHeight="1">
      <c r="A24" s="54"/>
      <c r="B24" s="39"/>
      <c r="C24" s="40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47"/>
    </row>
    <row r="25" spans="1:11">
      <c r="A25" s="55">
        <v>4</v>
      </c>
      <c r="B25" s="58" t="s">
        <v>41</v>
      </c>
      <c r="C25" s="62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45" t="s">
        <v>51</v>
      </c>
    </row>
    <row r="26" spans="1:11">
      <c r="A26" s="56"/>
      <c r="B26" s="58"/>
      <c r="C26" s="62"/>
      <c r="D26" s="33" t="s">
        <v>30</v>
      </c>
      <c r="E26" s="27">
        <f t="shared" si="7"/>
        <v>0</v>
      </c>
      <c r="F26" s="27"/>
      <c r="G26" s="34"/>
      <c r="H26" s="27"/>
      <c r="I26" s="27"/>
      <c r="J26" s="27"/>
      <c r="K26" s="46"/>
    </row>
    <row r="27" spans="1:11">
      <c r="A27" s="56"/>
      <c r="B27" s="58"/>
      <c r="C27" s="62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46"/>
    </row>
    <row r="28" spans="1:11">
      <c r="A28" s="56"/>
      <c r="B28" s="58"/>
      <c r="C28" s="62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46"/>
    </row>
    <row r="29" spans="1:11" ht="102.75" customHeight="1">
      <c r="A29" s="57"/>
      <c r="B29" s="58"/>
      <c r="C29" s="62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47"/>
    </row>
    <row r="30" spans="1:11" ht="33.75" customHeight="1">
      <c r="A30" s="39">
        <v>5</v>
      </c>
      <c r="B30" s="39" t="s">
        <v>47</v>
      </c>
      <c r="C30" s="40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52"/>
    </row>
    <row r="31" spans="1:11">
      <c r="A31" s="39"/>
      <c r="B31" s="39"/>
      <c r="C31" s="40"/>
      <c r="D31" s="10" t="s">
        <v>30</v>
      </c>
      <c r="E31" s="8">
        <f t="shared" si="10"/>
        <v>0</v>
      </c>
      <c r="F31" s="8"/>
      <c r="G31" s="15"/>
      <c r="H31" s="20"/>
      <c r="I31" s="27"/>
      <c r="J31" s="20"/>
      <c r="K31" s="53"/>
    </row>
    <row r="32" spans="1:11">
      <c r="A32" s="39"/>
      <c r="B32" s="39"/>
      <c r="C32" s="40"/>
      <c r="D32" s="10" t="s">
        <v>7</v>
      </c>
      <c r="E32" s="8">
        <f t="shared" si="10"/>
        <v>4997138.8499999996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1584417.44</v>
      </c>
      <c r="K32" s="53"/>
    </row>
    <row r="33" spans="1:11">
      <c r="A33" s="39"/>
      <c r="B33" s="39"/>
      <c r="C33" s="40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53"/>
    </row>
    <row r="34" spans="1:11">
      <c r="A34" s="39"/>
      <c r="B34" s="39"/>
      <c r="C34" s="40"/>
      <c r="D34" s="10" t="s">
        <v>8</v>
      </c>
      <c r="E34" s="8">
        <f t="shared" si="10"/>
        <v>4997138.8499999996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1584417.44</v>
      </c>
      <c r="K34" s="54"/>
    </row>
    <row r="35" spans="1:11" ht="33.75" customHeight="1">
      <c r="A35" s="39">
        <v>6</v>
      </c>
      <c r="B35" s="39" t="s">
        <v>46</v>
      </c>
      <c r="C35" s="40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5" t="s">
        <v>50</v>
      </c>
    </row>
    <row r="36" spans="1:11">
      <c r="A36" s="39"/>
      <c r="B36" s="39"/>
      <c r="C36" s="40"/>
      <c r="D36" s="10" t="s">
        <v>30</v>
      </c>
      <c r="E36" s="8">
        <f t="shared" si="13"/>
        <v>0</v>
      </c>
      <c r="F36" s="8"/>
      <c r="G36" s="16"/>
      <c r="H36" s="20"/>
      <c r="I36" s="27"/>
      <c r="J36" s="20"/>
      <c r="K36" s="46"/>
    </row>
    <row r="37" spans="1:11">
      <c r="A37" s="39"/>
      <c r="B37" s="39"/>
      <c r="C37" s="40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46"/>
    </row>
    <row r="38" spans="1:11">
      <c r="A38" s="39"/>
      <c r="B38" s="39"/>
      <c r="C38" s="40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46"/>
    </row>
    <row r="39" spans="1:11" ht="91.5" customHeight="1">
      <c r="A39" s="39"/>
      <c r="B39" s="39"/>
      <c r="C39" s="40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47"/>
    </row>
    <row r="40" spans="1:11" ht="33.75" customHeight="1">
      <c r="A40" s="63">
        <v>7</v>
      </c>
      <c r="B40" s="39" t="s">
        <v>21</v>
      </c>
      <c r="C40" s="40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5" t="s">
        <v>26</v>
      </c>
    </row>
    <row r="41" spans="1:11">
      <c r="A41" s="64"/>
      <c r="B41" s="39"/>
      <c r="C41" s="40"/>
      <c r="D41" s="9" t="s">
        <v>30</v>
      </c>
      <c r="E41" s="8">
        <f t="shared" si="13"/>
        <v>0</v>
      </c>
      <c r="F41" s="8"/>
      <c r="G41" s="15"/>
      <c r="H41" s="20"/>
      <c r="I41" s="27"/>
      <c r="J41" s="20"/>
      <c r="K41" s="46"/>
    </row>
    <row r="42" spans="1:11">
      <c r="A42" s="64"/>
      <c r="B42" s="39"/>
      <c r="C42" s="40"/>
      <c r="D42" s="9" t="s">
        <v>7</v>
      </c>
      <c r="E42" s="8">
        <f t="shared" si="13"/>
        <v>97557478.090000004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16505742.65</v>
      </c>
      <c r="K42" s="46"/>
    </row>
    <row r="43" spans="1:11">
      <c r="A43" s="64"/>
      <c r="B43" s="39"/>
      <c r="C43" s="40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46"/>
    </row>
    <row r="44" spans="1:11" ht="41.25" customHeight="1">
      <c r="A44" s="65"/>
      <c r="B44" s="39"/>
      <c r="C44" s="40"/>
      <c r="D44" s="9" t="s">
        <v>8</v>
      </c>
      <c r="E44" s="8">
        <f t="shared" si="13"/>
        <v>97557478.090000004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16505742.65</v>
      </c>
      <c r="K44" s="47"/>
    </row>
    <row r="45" spans="1:11" ht="33.75" customHeight="1">
      <c r="A45" s="39">
        <v>8</v>
      </c>
      <c r="B45" s="39" t="s">
        <v>23</v>
      </c>
      <c r="C45" s="40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5" t="s">
        <v>36</v>
      </c>
    </row>
    <row r="46" spans="1:11">
      <c r="A46" s="39"/>
      <c r="B46" s="39"/>
      <c r="C46" s="40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46"/>
    </row>
    <row r="47" spans="1:11">
      <c r="A47" s="39"/>
      <c r="B47" s="39"/>
      <c r="C47" s="40"/>
      <c r="D47" s="9" t="s">
        <v>7</v>
      </c>
      <c r="E47" s="8">
        <f t="shared" si="13"/>
        <v>110785696.7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28250532.920000002</v>
      </c>
      <c r="K47" s="46"/>
    </row>
    <row r="48" spans="1:11" ht="31.5" customHeight="1">
      <c r="A48" s="39"/>
      <c r="B48" s="39"/>
      <c r="C48" s="40"/>
      <c r="D48" s="9" t="s">
        <v>11</v>
      </c>
      <c r="E48" s="8"/>
      <c r="F48" s="8"/>
      <c r="G48" s="16"/>
      <c r="H48" s="20"/>
      <c r="I48" s="27"/>
      <c r="J48" s="20"/>
      <c r="K48" s="46"/>
    </row>
    <row r="49" spans="1:11" ht="28.5" hidden="1" customHeight="1">
      <c r="A49" s="39"/>
      <c r="B49" s="39"/>
      <c r="C49" s="40"/>
      <c r="D49" s="9" t="s">
        <v>8</v>
      </c>
      <c r="E49" s="8">
        <f>SUM(F49:J49)</f>
        <v>129212907.84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28250532.920000002</v>
      </c>
      <c r="K49" s="47"/>
    </row>
    <row r="50" spans="1:11" ht="33.75" hidden="1" customHeight="1">
      <c r="A50" s="52">
        <v>7</v>
      </c>
      <c r="B50" s="39"/>
      <c r="C50" s="52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59"/>
    </row>
    <row r="51" spans="1:11" ht="45" hidden="1" customHeight="1">
      <c r="A51" s="53"/>
      <c r="B51" s="39"/>
      <c r="C51" s="53"/>
      <c r="D51" s="9" t="s">
        <v>6</v>
      </c>
      <c r="E51" s="8">
        <f t="shared" ref="E51:E104" si="20">SUM(F51:J51)</f>
        <v>0</v>
      </c>
      <c r="F51" s="8"/>
      <c r="G51" s="16"/>
      <c r="H51" s="20"/>
      <c r="I51" s="27"/>
      <c r="J51" s="20"/>
      <c r="K51" s="60"/>
    </row>
    <row r="52" spans="1:11" ht="6.75" hidden="1" customHeight="1">
      <c r="A52" s="53"/>
      <c r="B52" s="39"/>
      <c r="C52" s="53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60"/>
    </row>
    <row r="53" spans="1:11" ht="22.5" hidden="1" customHeight="1">
      <c r="A53" s="53"/>
      <c r="B53" s="39"/>
      <c r="C53" s="53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60"/>
    </row>
    <row r="54" spans="1:11" ht="15" hidden="1" customHeight="1">
      <c r="A54" s="54"/>
      <c r="B54" s="39"/>
      <c r="C54" s="54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61"/>
    </row>
    <row r="55" spans="1:11" ht="33.75" hidden="1" customHeight="1">
      <c r="A55" s="52">
        <v>8</v>
      </c>
      <c r="B55" s="39"/>
      <c r="C55" s="52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59"/>
    </row>
    <row r="56" spans="1:11" ht="45" hidden="1" customHeight="1">
      <c r="A56" s="53"/>
      <c r="B56" s="39"/>
      <c r="C56" s="53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60"/>
    </row>
    <row r="57" spans="1:11" ht="33.75" hidden="1" customHeight="1">
      <c r="A57" s="53"/>
      <c r="B57" s="39"/>
      <c r="C57" s="53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60"/>
    </row>
    <row r="58" spans="1:11" ht="22.5" hidden="1" customHeight="1">
      <c r="A58" s="53"/>
      <c r="B58" s="39"/>
      <c r="C58" s="53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60"/>
    </row>
    <row r="59" spans="1:11" ht="15" hidden="1" customHeight="1">
      <c r="A59" s="54"/>
      <c r="B59" s="39"/>
      <c r="C59" s="54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61"/>
    </row>
    <row r="60" spans="1:11" ht="33.75" hidden="1" customHeight="1">
      <c r="A60" s="52">
        <v>9</v>
      </c>
      <c r="B60" s="39"/>
      <c r="C60" s="52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59"/>
    </row>
    <row r="61" spans="1:11" ht="33.75" hidden="1" customHeight="1">
      <c r="A61" s="53"/>
      <c r="B61" s="39"/>
      <c r="C61" s="53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60"/>
    </row>
    <row r="62" spans="1:11" ht="33.75" hidden="1" customHeight="1">
      <c r="A62" s="53"/>
      <c r="B62" s="39"/>
      <c r="C62" s="53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60"/>
    </row>
    <row r="63" spans="1:11" ht="22.5" hidden="1" customHeight="1">
      <c r="A63" s="53"/>
      <c r="B63" s="39"/>
      <c r="C63" s="53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60"/>
    </row>
    <row r="64" spans="1:11" ht="15" hidden="1" customHeight="1">
      <c r="A64" s="54"/>
      <c r="B64" s="39"/>
      <c r="C64" s="54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61"/>
    </row>
    <row r="65" spans="1:11" ht="33.75" hidden="1" customHeight="1">
      <c r="A65" s="52"/>
      <c r="B65" s="39"/>
      <c r="C65" s="52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59"/>
    </row>
    <row r="66" spans="1:11" ht="45" hidden="1" customHeight="1">
      <c r="A66" s="53"/>
      <c r="B66" s="39"/>
      <c r="C66" s="53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60"/>
    </row>
    <row r="67" spans="1:11" ht="33.75" hidden="1" customHeight="1">
      <c r="A67" s="53"/>
      <c r="B67" s="39"/>
      <c r="C67" s="53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60"/>
    </row>
    <row r="68" spans="1:11" ht="22.5" hidden="1" customHeight="1">
      <c r="A68" s="53"/>
      <c r="B68" s="39"/>
      <c r="C68" s="53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60"/>
    </row>
    <row r="69" spans="1:11" ht="14.25" customHeight="1">
      <c r="A69" s="54"/>
      <c r="B69" s="39"/>
      <c r="C69" s="54"/>
      <c r="D69" s="9" t="s">
        <v>8</v>
      </c>
      <c r="E69" s="8">
        <f>SUM(F69:J69)</f>
        <v>129212907.84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28250532.920000002</v>
      </c>
      <c r="K69" s="61"/>
    </row>
    <row r="70" spans="1:11" ht="33.75" customHeight="1">
      <c r="A70" s="39">
        <v>9</v>
      </c>
      <c r="B70" s="39" t="s">
        <v>45</v>
      </c>
      <c r="C70" s="40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69" t="s">
        <v>49</v>
      </c>
    </row>
    <row r="71" spans="1:11">
      <c r="A71" s="39"/>
      <c r="B71" s="39"/>
      <c r="C71" s="40"/>
      <c r="D71" s="9" t="s">
        <v>30</v>
      </c>
      <c r="E71" s="8">
        <f t="shared" si="27"/>
        <v>33620242.369999997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35">
        <v>7836497.54</v>
      </c>
      <c r="K71" s="69"/>
    </row>
    <row r="72" spans="1:11">
      <c r="A72" s="39"/>
      <c r="B72" s="39"/>
      <c r="C72" s="40"/>
      <c r="D72" s="9" t="s">
        <v>7</v>
      </c>
      <c r="E72" s="8">
        <f t="shared" si="27"/>
        <v>1685437.85</v>
      </c>
      <c r="F72" s="8">
        <v>274033.49</v>
      </c>
      <c r="G72" s="16">
        <v>224147.25</v>
      </c>
      <c r="H72" s="20">
        <v>63787.25</v>
      </c>
      <c r="I72" s="27">
        <v>503657.4</v>
      </c>
      <c r="J72" s="35">
        <v>619812.46</v>
      </c>
      <c r="K72" s="69"/>
    </row>
    <row r="73" spans="1:11">
      <c r="A73" s="39"/>
      <c r="B73" s="39"/>
      <c r="C73" s="40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7"/>
      <c r="K73" s="69"/>
    </row>
    <row r="74" spans="1:11" ht="23.25" customHeight="1">
      <c r="A74" s="39"/>
      <c r="B74" s="39"/>
      <c r="C74" s="40"/>
      <c r="D74" s="9" t="s">
        <v>8</v>
      </c>
      <c r="E74" s="8">
        <f>E71+E72+E70</f>
        <v>35389848.269999996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8456310</v>
      </c>
      <c r="K74" s="69"/>
    </row>
    <row r="75" spans="1:11" s="1" customFormat="1" ht="18" hidden="1" customHeight="1">
      <c r="A75" s="39"/>
      <c r="B75" s="39"/>
      <c r="C75" s="40"/>
      <c r="D75" s="9" t="s">
        <v>8</v>
      </c>
      <c r="E75" s="8">
        <f>SUM(F75:J75)</f>
        <v>35389848.270000003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8456310</v>
      </c>
      <c r="K75" s="69"/>
    </row>
    <row r="76" spans="1:11" s="1" customFormat="1" ht="33.75" customHeight="1">
      <c r="A76" s="70" t="s">
        <v>53</v>
      </c>
      <c r="B76" s="39" t="s">
        <v>38</v>
      </c>
      <c r="C76" s="71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5" t="s">
        <v>37</v>
      </c>
    </row>
    <row r="77" spans="1:11" s="1" customFormat="1" ht="42" customHeight="1">
      <c r="A77" s="70"/>
      <c r="B77" s="39"/>
      <c r="C77" s="72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46"/>
    </row>
    <row r="78" spans="1:11" s="1" customFormat="1" ht="30.75" customHeight="1">
      <c r="A78" s="70"/>
      <c r="B78" s="39"/>
      <c r="C78" s="7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46"/>
    </row>
    <row r="79" spans="1:11" s="1" customFormat="1" ht="35.25" customHeight="1">
      <c r="A79" s="70"/>
      <c r="B79" s="39"/>
      <c r="C79" s="72"/>
      <c r="D79" s="9" t="s">
        <v>11</v>
      </c>
      <c r="E79" s="8"/>
      <c r="F79" s="8"/>
      <c r="G79" s="16"/>
      <c r="H79" s="20"/>
      <c r="I79" s="27"/>
      <c r="J79" s="20"/>
      <c r="K79" s="46"/>
    </row>
    <row r="80" spans="1:11" s="1" customFormat="1" ht="18" customHeight="1">
      <c r="A80" s="70"/>
      <c r="B80" s="39"/>
      <c r="C80" s="7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>SUM(J76:J78)</f>
        <v>50000</v>
      </c>
      <c r="K80" s="47"/>
    </row>
    <row r="81" spans="1:11" s="1" customFormat="1">
      <c r="A81" s="39">
        <v>11</v>
      </c>
      <c r="B81" s="63" t="s">
        <v>33</v>
      </c>
      <c r="C81" s="52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74"/>
    </row>
    <row r="82" spans="1:11" s="1" customFormat="1">
      <c r="A82" s="39"/>
      <c r="B82" s="64"/>
      <c r="C82" s="53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72"/>
    </row>
    <row r="83" spans="1:11" s="1" customFormat="1">
      <c r="A83" s="39"/>
      <c r="B83" s="64"/>
      <c r="C83" s="53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0</v>
      </c>
      <c r="K83" s="72"/>
    </row>
    <row r="84" spans="1:11" s="1" customFormat="1">
      <c r="A84" s="39"/>
      <c r="B84" s="64"/>
      <c r="C84" s="53"/>
      <c r="D84" s="9" t="s">
        <v>11</v>
      </c>
      <c r="E84" s="8"/>
      <c r="F84" s="8"/>
      <c r="G84" s="16"/>
      <c r="H84" s="20"/>
      <c r="I84" s="27"/>
      <c r="J84" s="20"/>
      <c r="K84" s="72"/>
    </row>
    <row r="85" spans="1:11" s="1" customFormat="1" ht="18" customHeight="1">
      <c r="A85" s="39"/>
      <c r="B85" s="65"/>
      <c r="C85" s="54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0</v>
      </c>
      <c r="K85" s="73"/>
    </row>
    <row r="86" spans="1:11" s="1" customFormat="1">
      <c r="A86" s="39">
        <v>12</v>
      </c>
      <c r="B86" s="63" t="s">
        <v>42</v>
      </c>
      <c r="C86" s="39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74" t="s">
        <v>49</v>
      </c>
    </row>
    <row r="87" spans="1:11" s="1" customFormat="1">
      <c r="A87" s="39"/>
      <c r="B87" s="64" t="s">
        <v>35</v>
      </c>
      <c r="C87" s="39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72"/>
    </row>
    <row r="88" spans="1:11" s="1" customFormat="1">
      <c r="A88" s="39"/>
      <c r="B88" s="64" t="s">
        <v>35</v>
      </c>
      <c r="C88" s="39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7">
        <v>123750</v>
      </c>
      <c r="J88" s="20">
        <v>125000</v>
      </c>
      <c r="K88" s="72"/>
    </row>
    <row r="89" spans="1:11" s="1" customFormat="1">
      <c r="A89" s="39"/>
      <c r="B89" s="64" t="s">
        <v>35</v>
      </c>
      <c r="C89" s="39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7">
        <v>25000</v>
      </c>
      <c r="J89" s="20">
        <v>25000</v>
      </c>
      <c r="K89" s="72"/>
    </row>
    <row r="90" spans="1:11" s="1" customFormat="1" ht="33" customHeight="1">
      <c r="A90" s="39"/>
      <c r="B90" s="65" t="s">
        <v>35</v>
      </c>
      <c r="C90" s="39"/>
      <c r="D90" s="9" t="s">
        <v>8</v>
      </c>
      <c r="E90" s="8">
        <f t="shared" si="36"/>
        <v>5069191.4000000004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150000</v>
      </c>
      <c r="K90" s="73"/>
    </row>
    <row r="91" spans="1:11" s="1" customFormat="1" ht="18" customHeight="1">
      <c r="A91" s="52">
        <v>13</v>
      </c>
      <c r="B91" s="63" t="s">
        <v>43</v>
      </c>
      <c r="C91" s="52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7">
        <v>13849.62</v>
      </c>
      <c r="J91" s="20"/>
      <c r="K91" s="74" t="s">
        <v>44</v>
      </c>
    </row>
    <row r="92" spans="1:11" s="1" customFormat="1" ht="18" customHeight="1">
      <c r="A92" s="75"/>
      <c r="B92" s="75"/>
      <c r="C92" s="75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7">
        <v>1371112.86</v>
      </c>
      <c r="J92" s="20"/>
      <c r="K92" s="72"/>
    </row>
    <row r="93" spans="1:11" s="1" customFormat="1" ht="18" customHeight="1">
      <c r="A93" s="75"/>
      <c r="B93" s="75"/>
      <c r="C93" s="75"/>
      <c r="D93" s="9" t="s">
        <v>7</v>
      </c>
      <c r="E93" s="8">
        <f t="shared" si="36"/>
        <v>276973.94999999995</v>
      </c>
      <c r="F93" s="8"/>
      <c r="G93" s="16"/>
      <c r="H93" s="20">
        <v>129039.43</v>
      </c>
      <c r="I93" s="27">
        <v>13989.52</v>
      </c>
      <c r="J93" s="20">
        <v>133945</v>
      </c>
      <c r="K93" s="72"/>
    </row>
    <row r="94" spans="1:11" s="1" customFormat="1" ht="18" customHeight="1">
      <c r="A94" s="75"/>
      <c r="B94" s="75"/>
      <c r="C94" s="75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72"/>
    </row>
    <row r="95" spans="1:11" s="1" customFormat="1" ht="24" customHeight="1">
      <c r="A95" s="75"/>
      <c r="B95" s="14"/>
      <c r="C95" s="75"/>
      <c r="D95" s="9" t="s">
        <v>8</v>
      </c>
      <c r="E95" s="8">
        <f t="shared" si="36"/>
        <v>15500120.24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133945</v>
      </c>
      <c r="K95" s="73"/>
    </row>
    <row r="96" spans="1:11" s="1" customFormat="1" ht="18" customHeight="1">
      <c r="A96" s="84">
        <v>14</v>
      </c>
      <c r="B96" s="63" t="s">
        <v>57</v>
      </c>
      <c r="C96" s="52" t="s">
        <v>32</v>
      </c>
      <c r="D96" s="36" t="s">
        <v>5</v>
      </c>
      <c r="E96" s="8"/>
      <c r="F96" s="8"/>
      <c r="G96" s="16"/>
      <c r="H96" s="20"/>
      <c r="I96" s="27"/>
      <c r="J96" s="20"/>
      <c r="K96" s="83"/>
    </row>
    <row r="97" spans="1:11" s="1" customFormat="1" ht="18" customHeight="1">
      <c r="A97" s="85"/>
      <c r="B97" s="64"/>
      <c r="C97" s="75"/>
      <c r="D97" s="9" t="s">
        <v>6</v>
      </c>
      <c r="E97" s="8"/>
      <c r="F97" s="8"/>
      <c r="G97" s="16"/>
      <c r="H97" s="20"/>
      <c r="I97" s="27"/>
      <c r="J97" s="20"/>
      <c r="K97" s="72"/>
    </row>
    <row r="98" spans="1:11" s="1" customFormat="1" ht="18" customHeight="1">
      <c r="A98" s="85"/>
      <c r="B98" s="64"/>
      <c r="C98" s="75"/>
      <c r="D98" s="9" t="s">
        <v>7</v>
      </c>
      <c r="E98" s="8"/>
      <c r="F98" s="8"/>
      <c r="G98" s="16"/>
      <c r="H98" s="20"/>
      <c r="I98" s="27"/>
      <c r="J98" s="20">
        <v>20000</v>
      </c>
      <c r="K98" s="72"/>
    </row>
    <row r="99" spans="1:11" s="1" customFormat="1" ht="18" customHeight="1">
      <c r="A99" s="85"/>
      <c r="B99" s="64"/>
      <c r="C99" s="75"/>
      <c r="D99" s="9" t="s">
        <v>11</v>
      </c>
      <c r="E99" s="8"/>
      <c r="F99" s="8"/>
      <c r="G99" s="16"/>
      <c r="H99" s="20"/>
      <c r="I99" s="27"/>
      <c r="J99" s="20"/>
      <c r="K99" s="72"/>
    </row>
    <row r="100" spans="1:11" s="1" customFormat="1" ht="33.75" customHeight="1">
      <c r="A100" s="86"/>
      <c r="B100" s="65"/>
      <c r="C100" s="76"/>
      <c r="D100" s="9" t="s">
        <v>8</v>
      </c>
      <c r="E100" s="8"/>
      <c r="F100" s="8"/>
      <c r="G100" s="16"/>
      <c r="H100" s="20"/>
      <c r="I100" s="27"/>
      <c r="J100" s="20">
        <f>J96+J97+J98+J99</f>
        <v>20000</v>
      </c>
      <c r="K100" s="73"/>
    </row>
    <row r="101" spans="1:11" ht="24" customHeight="1">
      <c r="A101" s="52"/>
      <c r="B101" s="77" t="s">
        <v>9</v>
      </c>
      <c r="C101" s="80"/>
      <c r="D101" s="9" t="s">
        <v>5</v>
      </c>
      <c r="E101" s="8">
        <f>SUM(F101:J101)</f>
        <v>17596850.550000001</v>
      </c>
      <c r="F101" s="8">
        <f>F70+F45</f>
        <v>1488053</v>
      </c>
      <c r="G101" s="16">
        <f>G10+G15+G35+G40+G45+G50+G55+G60+G65+G30+G20+G87+G70+G91+G86</f>
        <v>13605316.090000002</v>
      </c>
      <c r="H101" s="22">
        <f>H10+H15+H35+H40+H45+H50+H55+H60+H65+H30+H20+H87+H70+H91+H86</f>
        <v>138381.84</v>
      </c>
      <c r="I101" s="30">
        <f>I10+I15+I20+I30+I35+I40+I45+I70+I76+I81+I86+I25+I91</f>
        <v>2365099.62</v>
      </c>
      <c r="J101" s="20">
        <v>0</v>
      </c>
      <c r="K101" s="66"/>
    </row>
    <row r="102" spans="1:11">
      <c r="A102" s="53"/>
      <c r="B102" s="78"/>
      <c r="C102" s="81"/>
      <c r="D102" s="9" t="s">
        <v>30</v>
      </c>
      <c r="E102" s="8">
        <f t="shared" si="20"/>
        <v>54451375.200000003</v>
      </c>
      <c r="F102" s="8">
        <f>F71+F46</f>
        <v>10894530.07</v>
      </c>
      <c r="G102" s="16">
        <f>G11+G16+G36+G41+G46+G51+G56+G61+G66+G31+G21+G71</f>
        <v>8332638.1100000003</v>
      </c>
      <c r="H102" s="20">
        <f>H11+H16+H36+H41+H46+H51+H56+H61+H66+H31+H21+H92+H71</f>
        <v>20014739.740000002</v>
      </c>
      <c r="I102" s="30">
        <f>I11+I16+I21+I31+I36+I41+I46+I71+I77+I82+I87+I26+I92</f>
        <v>7372969.7400000002</v>
      </c>
      <c r="J102" s="27">
        <f>J11+J16+J36+J41+J46+J71+J77+J82+J87+J92+J97</f>
        <v>7836497.54</v>
      </c>
      <c r="K102" s="67"/>
    </row>
    <row r="103" spans="1:11">
      <c r="A103" s="53"/>
      <c r="B103" s="78"/>
      <c r="C103" s="81"/>
      <c r="D103" s="9" t="s">
        <v>7</v>
      </c>
      <c r="E103" s="8">
        <f t="shared" si="20"/>
        <v>229080676.42000002</v>
      </c>
      <c r="F103" s="8">
        <f>F12+F17+F22+F32+F37+F42+F47+F72+F78+F83+F88</f>
        <v>43826847.609999999</v>
      </c>
      <c r="G103" s="16">
        <f>G12+G17+G22+G32+G37+G42+G47+G72+G78+G83+G88+G27+G93</f>
        <v>46775203.310000002</v>
      </c>
      <c r="H103" s="22">
        <f>H12+H17+H22+H32+H37+H42+H47+H72+H78+H83+H88+H27+H93</f>
        <v>42640921.100000001</v>
      </c>
      <c r="I103" s="30">
        <f t="shared" ref="I103:I104" si="37">I12+I17+I22+I32+I37+I42+I47+I72+I78+I83+I88+I27+I93</f>
        <v>47035758.530000001</v>
      </c>
      <c r="J103" s="30">
        <f>J12+J17+J22+J32+J37+J42+J47+J72+J78+J83+J88+J27+J93+J98</f>
        <v>48801945.870000005</v>
      </c>
      <c r="K103" s="67"/>
    </row>
    <row r="104" spans="1:11">
      <c r="A104" s="53"/>
      <c r="B104" s="78"/>
      <c r="C104" s="81"/>
      <c r="D104" s="9" t="s">
        <v>11</v>
      </c>
      <c r="E104" s="8">
        <f t="shared" si="20"/>
        <v>261346.6</v>
      </c>
      <c r="F104" s="8">
        <f>F13+F18+F38+F43+F48+F53+F58+F63+F68+F33+F23</f>
        <v>0</v>
      </c>
      <c r="G104" s="16">
        <f>G13+G18+G38+G43+G48+G53+G58+G63+G68+G33+G23+G89</f>
        <v>25000</v>
      </c>
      <c r="H104" s="20">
        <f>H13+H18+H38+H43+H48+H53+H58+H63+H68+H33+H23+H73</f>
        <v>34372.9</v>
      </c>
      <c r="I104" s="30">
        <f t="shared" si="37"/>
        <v>176973.7</v>
      </c>
      <c r="J104" s="27">
        <f>J13+J18+J38+J43+J48+J73+J79+J84+J89+J94+J99</f>
        <v>25000</v>
      </c>
      <c r="K104" s="67"/>
    </row>
    <row r="105" spans="1:11">
      <c r="A105" s="54"/>
      <c r="B105" s="79"/>
      <c r="C105" s="82"/>
      <c r="D105" s="12" t="s">
        <v>8</v>
      </c>
      <c r="E105" s="8">
        <f>SUM(F105:J105)</f>
        <v>301390248.77000004</v>
      </c>
      <c r="F105" s="8">
        <f>SUM(F101:F103)</f>
        <v>56209430.68</v>
      </c>
      <c r="G105" s="16">
        <f>SUM(G101:G104)</f>
        <v>68738157.510000005</v>
      </c>
      <c r="H105" s="20">
        <f>SUM(H101:H104)</f>
        <v>62828415.580000006</v>
      </c>
      <c r="I105" s="27">
        <f>SUM(I101:I104)</f>
        <v>56950801.590000004</v>
      </c>
      <c r="J105" s="27">
        <f>SUM(J101:J104)</f>
        <v>56663443.410000004</v>
      </c>
      <c r="K105" s="68"/>
    </row>
    <row r="107" spans="1:11">
      <c r="F107" s="7"/>
      <c r="G107" s="7"/>
      <c r="H107" s="23"/>
      <c r="I107" s="31"/>
      <c r="J107" s="23"/>
    </row>
    <row r="108" spans="1:11">
      <c r="F108" s="7"/>
      <c r="I108" s="31"/>
    </row>
  </sheetData>
  <mergeCells count="88">
    <mergeCell ref="K96:K100"/>
    <mergeCell ref="A96:A100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101:A105"/>
    <mergeCell ref="C101:C105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K101:K10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1:B105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60" orientation="landscape" r:id="rId1"/>
  <rowBreaks count="2" manualBreakCount="2">
    <brk id="19" max="8" man="1"/>
    <brk id="3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2022-03-04T09:12:03Z</dcterms:modified>
</cp:coreProperties>
</file>