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8" i="2" l="1"/>
  <c r="D48" i="2"/>
  <c r="G40" i="2" l="1"/>
  <c r="G32" i="2" l="1"/>
  <c r="D32" i="2"/>
  <c r="I32" i="2" s="1"/>
  <c r="I33" i="2"/>
  <c r="I14" i="2"/>
  <c r="I13" i="2"/>
  <c r="I20" i="2" l="1"/>
  <c r="J20" i="2"/>
  <c r="G18" i="2"/>
  <c r="D18" i="2"/>
  <c r="J52" i="2" l="1"/>
  <c r="I52" i="2"/>
  <c r="J49" i="2"/>
  <c r="I49" i="2"/>
  <c r="G51" i="2" l="1"/>
  <c r="J51" i="2" s="1"/>
  <c r="D51" i="2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J40" i="2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D57" i="2" l="1"/>
  <c r="G57" i="2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<sst xmlns="http://schemas.openxmlformats.org/spreadsheetml/2006/main" count="153" uniqueCount="113">
  <si>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</si>
  <si>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</si>
  <si>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</si>
  <si>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</si>
  <si>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</si>
  <si>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</si>
  <si>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</si>
  <si>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</si>
  <si>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</si>
  <si>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</si>
  <si>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</si>
  <si>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</si>
  <si>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</si>
  <si>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</si>
  <si>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</si>
  <si>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</si>
  <si>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</si>
  <si>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</si>
  <si>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</si>
  <si>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</si>
  <si>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</si>
  <si>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</si>
  <si>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</si>
  <si>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</si>
  <si>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</si>
  <si>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</si>
  <si>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</si>
  <si>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</si>
  <si>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</si>
  <si>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</si>
  <si>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</si>
  <si>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</si>
  <si>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</si>
  <si>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</si>
  <si>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</si>
  <si>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</si>
  <si>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</si>
  <si>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</si>
  <si>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</si>
  <si>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</si>
  <si>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</si>
  <si>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</si>
  <si>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</si>
  <si>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</si>
  <si>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</si>
  <si>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</si>
  <si>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</si>
  <si>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</si>
  <si>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</si>
  <si>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</si>
  <si>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</si>
  <si>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</si>
  <si>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</si>
  <si>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</si>
  <si>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</si>
  <si>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</si>
  <si>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</si>
  <si>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</si>
  <si>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</si>
  <si>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</si>
  <si>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</si>
  <si>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</si>
  <si>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</si>
  <si>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</si>
  <si>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</si>
  <si>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</si>
  <si>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</si>
  <si>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</si>
  <si>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</si>
  <si>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</si>
  <si>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</si>
  <si>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</si>
  <si>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</si>
  <si>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</si>
  <si>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</si>
  <si>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</si>
  <si>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</si>
  <si>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</si>
  <si>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</si>
  <si>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</si>
  <si>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</si>
  <si>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</si>
  <si>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</si>
  <si>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</si>
  <si>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</si>
  <si>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</si>
  <si>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</si>
  <si>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</si>
  <si>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</si>
  <si>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</si>
  <si>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</si>
  <si>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</si>
  <si>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</si>
  <si>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</si>
  <si>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</si>
  <si>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</si>
  <si>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</si>
  <si>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</si>
  <si>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</si>
  <si>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</si>
  <si>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</si>
  <si>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</si>
  <si>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</si>
  <si>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</si>
  <si>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</si>
  <si>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</si>
  <si>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</si>
  <si>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</si>
  <si>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Сведения об исполнении консолидированного бюджета Трубчевского муниципального района Брянской области   за 1 квартал 2022 года по расходам в разрезе разделов и подразделов классификации расходов в сравнениис соответствующим периодом 2021 года</t>
  </si>
  <si>
    <t>Кассовое исполнение                                                               за 1 квартал 2021 года</t>
  </si>
  <si>
    <t>Уточненные плановые назначения на 2022 год</t>
  </si>
  <si>
    <t>Кассовое исполнение                                                               за 1 квартал                                                                           2022 года</t>
  </si>
  <si>
    <t>Темп роста 2022 к соответствующему периоду 2021,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</si>
</sst>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A27" workbookViewId="0">
      <selection activeCell="G57" sqref="G57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2" t="s">
        <v>108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3" t="s">
        <v>0</v>
      </c>
      <c r="J3" s="33"/>
    </row>
    <row r="4" spans="1:10" s="7" customFormat="1" ht="22.5" customHeight="1" x14ac:dyDescent="0.25">
      <c r="A4" s="34" t="s">
        <v>1</v>
      </c>
      <c r="B4" s="34" t="s">
        <v>2</v>
      </c>
      <c r="C4" s="35" t="s">
        <v>109</v>
      </c>
      <c r="D4" s="34" t="s">
        <v>110</v>
      </c>
      <c r="E4" s="35" t="s">
        <v>3</v>
      </c>
      <c r="F4" s="35"/>
      <c r="G4" s="35" t="s">
        <v>111</v>
      </c>
      <c r="H4" s="35"/>
      <c r="I4" s="35" t="s">
        <v>106</v>
      </c>
      <c r="J4" s="36" t="s">
        <v>112</v>
      </c>
    </row>
    <row r="5" spans="1:10" s="7" customFormat="1" ht="15.75" customHeight="1" x14ac:dyDescent="0.25">
      <c r="A5" s="34"/>
      <c r="B5" s="34"/>
      <c r="C5" s="35"/>
      <c r="D5" s="34"/>
      <c r="E5" s="35"/>
      <c r="F5" s="35"/>
      <c r="G5" s="35"/>
      <c r="H5" s="35"/>
      <c r="I5" s="35"/>
      <c r="J5" s="36"/>
    </row>
    <row r="6" spans="1:10" s="7" customFormat="1" ht="30" customHeight="1" x14ac:dyDescent="0.25">
      <c r="A6" s="34"/>
      <c r="B6" s="34"/>
      <c r="C6" s="35"/>
      <c r="D6" s="34"/>
      <c r="E6" s="35"/>
      <c r="F6" s="35"/>
      <c r="G6" s="35"/>
      <c r="H6" s="35"/>
      <c r="I6" s="35"/>
      <c r="J6" s="36"/>
    </row>
    <row r="7" spans="1:10" ht="15.75" x14ac:dyDescent="0.25">
      <c r="A7" s="8" t="s">
        <v>4</v>
      </c>
      <c r="B7" s="9" t="s">
        <v>5</v>
      </c>
      <c r="C7" s="20">
        <v>20722482.579999998</v>
      </c>
      <c r="D7" s="20">
        <f>SUM(D8:D15)</f>
        <v>65711251.810000002</v>
      </c>
      <c r="E7" s="20">
        <f>SUM(E8:E15)</f>
        <v>0</v>
      </c>
      <c r="F7" s="20">
        <f>SUM(F8:F15)</f>
        <v>0</v>
      </c>
      <c r="G7" s="20">
        <f>SUM(G8:G15)</f>
        <v>13327340.300000001</v>
      </c>
      <c r="H7" s="20" t="s">
        <v>6</v>
      </c>
      <c r="I7" s="10">
        <f t="shared" ref="I7:I15" si="0">G7/D7*100</f>
        <v>20.281671605549651</v>
      </c>
      <c r="J7" s="27">
        <f>G7/C7*100</f>
        <v>64.313434688866323</v>
      </c>
    </row>
    <row r="8" spans="1:10" ht="48.75" customHeight="1" x14ac:dyDescent="0.25">
      <c r="A8" s="11" t="s">
        <v>7</v>
      </c>
      <c r="B8" s="21" t="s">
        <v>8</v>
      </c>
      <c r="C8" s="24">
        <v>49954.21</v>
      </c>
      <c r="D8" s="24">
        <v>1165000</v>
      </c>
      <c r="E8" s="24"/>
      <c r="F8" s="24"/>
      <c r="G8" s="24">
        <v>207876.53</v>
      </c>
      <c r="H8" s="23" t="s">
        <v>6</v>
      </c>
      <c r="I8" s="25">
        <f t="shared" si="0"/>
        <v>17.843478969957083</v>
      </c>
      <c r="J8" s="25">
        <f>G8/C8*100</f>
        <v>416.13415565975316</v>
      </c>
    </row>
    <row r="9" spans="1:10" ht="63" x14ac:dyDescent="0.25">
      <c r="A9" s="11" t="s">
        <v>9</v>
      </c>
      <c r="B9" s="21" t="s">
        <v>10</v>
      </c>
      <c r="C9" s="24">
        <v>663515.56999999995</v>
      </c>
      <c r="D9" s="24">
        <v>2414791.39</v>
      </c>
      <c r="E9" s="24"/>
      <c r="F9" s="24"/>
      <c r="G9" s="24">
        <v>461826.64</v>
      </c>
      <c r="H9" s="23" t="s">
        <v>6</v>
      </c>
      <c r="I9" s="25">
        <f t="shared" si="0"/>
        <v>19.124908342496617</v>
      </c>
      <c r="J9" s="25">
        <f t="shared" ref="J9:J57" si="1">G9/C9*100</f>
        <v>69.602984599140612</v>
      </c>
    </row>
    <row r="10" spans="1:10" ht="63" customHeight="1" x14ac:dyDescent="0.25">
      <c r="A10" s="11" t="s">
        <v>11</v>
      </c>
      <c r="B10" s="21" t="s">
        <v>12</v>
      </c>
      <c r="C10" s="24">
        <v>8582354.0700000003</v>
      </c>
      <c r="D10" s="24">
        <v>44925893.420000002</v>
      </c>
      <c r="E10" s="24"/>
      <c r="F10" s="24"/>
      <c r="G10" s="24">
        <v>9396809.9900000002</v>
      </c>
      <c r="H10" s="23" t="s">
        <v>6</v>
      </c>
      <c r="I10" s="25">
        <f t="shared" si="0"/>
        <v>20.916245119828268</v>
      </c>
      <c r="J10" s="25">
        <f t="shared" si="1"/>
        <v>109.48988952631269</v>
      </c>
    </row>
    <row r="11" spans="1:10" ht="26.25" customHeight="1" x14ac:dyDescent="0.25">
      <c r="A11" s="11" t="s">
        <v>13</v>
      </c>
      <c r="B11" s="21" t="s">
        <v>14</v>
      </c>
      <c r="C11" s="24">
        <v>18553</v>
      </c>
      <c r="D11" s="24">
        <v>131880</v>
      </c>
      <c r="E11" s="24"/>
      <c r="F11" s="24"/>
      <c r="G11" s="24">
        <v>131880</v>
      </c>
      <c r="H11" s="23" t="s">
        <v>6</v>
      </c>
      <c r="I11" s="25">
        <f t="shared" si="0"/>
        <v>100</v>
      </c>
      <c r="J11" s="25"/>
    </row>
    <row r="12" spans="1:10" ht="50.25" customHeight="1" x14ac:dyDescent="0.25">
      <c r="A12" s="11" t="s">
        <v>15</v>
      </c>
      <c r="B12" s="21" t="s">
        <v>16</v>
      </c>
      <c r="C12" s="24">
        <v>1690220.85</v>
      </c>
      <c r="D12" s="24">
        <v>8197313</v>
      </c>
      <c r="E12" s="24"/>
      <c r="F12" s="24"/>
      <c r="G12" s="24">
        <v>1508291.24</v>
      </c>
      <c r="H12" s="23" t="s">
        <v>6</v>
      </c>
      <c r="I12" s="25">
        <f t="shared" si="0"/>
        <v>18.399824918238451</v>
      </c>
      <c r="J12" s="25">
        <f t="shared" si="1"/>
        <v>89.236340919590475</v>
      </c>
    </row>
    <row r="13" spans="1:10" ht="17.25" hidden="1" customHeight="1" x14ac:dyDescent="0.25">
      <c r="A13" s="11" t="s">
        <v>93</v>
      </c>
      <c r="B13" s="21" t="s">
        <v>92</v>
      </c>
      <c r="C13" s="24">
        <v>0</v>
      </c>
      <c r="D13" s="24"/>
      <c r="E13" s="24"/>
      <c r="F13" s="24"/>
      <c r="G13" s="24">
        <v>0</v>
      </c>
      <c r="H13" s="23"/>
      <c r="I13" s="25" t="e">
        <f t="shared" si="0"/>
        <v>#DIV/0!</v>
      </c>
      <c r="J13" s="25"/>
    </row>
    <row r="14" spans="1:10" ht="15.75" x14ac:dyDescent="0.25">
      <c r="A14" s="11" t="s">
        <v>17</v>
      </c>
      <c r="B14" s="21" t="s">
        <v>18</v>
      </c>
      <c r="C14" s="24">
        <v>0</v>
      </c>
      <c r="D14" s="24">
        <v>365000</v>
      </c>
      <c r="E14" s="24"/>
      <c r="F14" s="24"/>
      <c r="G14" s="24">
        <v>0</v>
      </c>
      <c r="H14" s="23" t="s">
        <v>6</v>
      </c>
      <c r="I14" s="25">
        <f t="shared" si="0"/>
        <v>0</v>
      </c>
      <c r="J14" s="25"/>
    </row>
    <row r="15" spans="1:10" ht="15.75" x14ac:dyDescent="0.25">
      <c r="A15" s="11" t="s">
        <v>19</v>
      </c>
      <c r="B15" s="21" t="s">
        <v>20</v>
      </c>
      <c r="C15" s="24">
        <v>9717884.8800000008</v>
      </c>
      <c r="D15" s="24">
        <v>8511374</v>
      </c>
      <c r="E15" s="24"/>
      <c r="F15" s="24"/>
      <c r="G15" s="24">
        <v>1620655.9</v>
      </c>
      <c r="H15" s="24" t="s">
        <v>6</v>
      </c>
      <c r="I15" s="25">
        <f t="shared" si="0"/>
        <v>19.041060820497371</v>
      </c>
      <c r="J15" s="25">
        <f t="shared" si="1"/>
        <v>16.677043616100129</v>
      </c>
    </row>
    <row r="16" spans="1:10" ht="15.75" x14ac:dyDescent="0.25">
      <c r="A16" s="8" t="s">
        <v>21</v>
      </c>
      <c r="B16" s="9" t="s">
        <v>22</v>
      </c>
      <c r="C16" s="26">
        <v>332093.15000000002</v>
      </c>
      <c r="D16" s="26">
        <f t="shared" ref="C16:H16" si="2">D17</f>
        <v>1378903</v>
      </c>
      <c r="E16" s="26">
        <f t="shared" si="2"/>
        <v>0</v>
      </c>
      <c r="F16" s="26">
        <f t="shared" si="2"/>
        <v>0</v>
      </c>
      <c r="G16" s="26">
        <f t="shared" si="2"/>
        <v>309064.5</v>
      </c>
      <c r="H16" s="26" t="str">
        <f t="shared" si="2"/>
        <v>-</v>
      </c>
      <c r="I16" s="27">
        <f>G16/D16*100</f>
        <v>22.413795604186806</v>
      </c>
      <c r="J16" s="27">
        <f t="shared" si="1"/>
        <v>93.065605237566615</v>
      </c>
    </row>
    <row r="17" spans="1:10" ht="18" customHeight="1" x14ac:dyDescent="0.25">
      <c r="A17" s="11" t="s">
        <v>23</v>
      </c>
      <c r="B17" s="12" t="s">
        <v>24</v>
      </c>
      <c r="C17" s="24">
        <v>332093.15000000002</v>
      </c>
      <c r="D17" s="24">
        <v>1378903</v>
      </c>
      <c r="E17" s="24"/>
      <c r="F17" s="24"/>
      <c r="G17" s="24">
        <v>309064.5</v>
      </c>
      <c r="H17" s="24" t="s">
        <v>6</v>
      </c>
      <c r="I17" s="25">
        <f t="shared" ref="I17:I57" si="3">G17/D17*100</f>
        <v>22.413795604186806</v>
      </c>
      <c r="J17" s="25">
        <f t="shared" si="1"/>
        <v>93.065605237566615</v>
      </c>
    </row>
    <row r="18" spans="1:10" ht="47.25" x14ac:dyDescent="0.25">
      <c r="A18" s="8" t="s">
        <v>25</v>
      </c>
      <c r="B18" s="9" t="s">
        <v>26</v>
      </c>
      <c r="C18" s="26">
        <v>2610955.87</v>
      </c>
      <c r="D18" s="26">
        <f>D19+D21+D20</f>
        <v>12214000</v>
      </c>
      <c r="E18" s="26">
        <f t="shared" ref="E18:F18" si="4">E19+E21</f>
        <v>0</v>
      </c>
      <c r="F18" s="26">
        <f t="shared" si="4"/>
        <v>0</v>
      </c>
      <c r="G18" s="26">
        <f>G19+G21+G20</f>
        <v>2380294.11</v>
      </c>
      <c r="H18" s="26" t="s">
        <v>6</v>
      </c>
      <c r="I18" s="27">
        <f t="shared" si="3"/>
        <v>19.488243900442114</v>
      </c>
      <c r="J18" s="27">
        <f t="shared" si="1"/>
        <v>91.165620122104926</v>
      </c>
    </row>
    <row r="19" spans="1:10" ht="60.75" customHeight="1" x14ac:dyDescent="0.25">
      <c r="A19" s="11" t="s">
        <v>27</v>
      </c>
      <c r="B19" s="21" t="s">
        <v>28</v>
      </c>
      <c r="C19" s="24">
        <v>675476.8</v>
      </c>
      <c r="D19" s="24">
        <v>3933000</v>
      </c>
      <c r="E19" s="24"/>
      <c r="F19" s="24"/>
      <c r="G19" s="24">
        <v>665038.65</v>
      </c>
      <c r="H19" s="24" t="s">
        <v>6</v>
      </c>
      <c r="I19" s="25">
        <f t="shared" si="3"/>
        <v>16.909195270785659</v>
      </c>
      <c r="J19" s="25">
        <f t="shared" si="1"/>
        <v>98.454698962273753</v>
      </c>
    </row>
    <row r="20" spans="1:10" ht="47.25" hidden="1" x14ac:dyDescent="0.25">
      <c r="A20" s="11" t="s">
        <v>103</v>
      </c>
      <c r="B20" s="21" t="s">
        <v>102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3"/>
        <v>#DIV/0!</v>
      </c>
      <c r="J20" s="25" t="e">
        <f t="shared" si="1"/>
        <v>#DIV/0!</v>
      </c>
    </row>
    <row r="21" spans="1:10" ht="15.75" x14ac:dyDescent="0.25">
      <c r="A21" s="11" t="s">
        <v>29</v>
      </c>
      <c r="B21" s="12" t="s">
        <v>30</v>
      </c>
      <c r="C21" s="24">
        <v>1935479.07</v>
      </c>
      <c r="D21" s="24">
        <v>8281000</v>
      </c>
      <c r="E21" s="24"/>
      <c r="F21" s="24"/>
      <c r="G21" s="24">
        <v>1715255.46</v>
      </c>
      <c r="H21" s="24" t="s">
        <v>6</v>
      </c>
      <c r="I21" s="25">
        <f t="shared" si="3"/>
        <v>20.713144064726482</v>
      </c>
      <c r="J21" s="25">
        <f t="shared" si="1"/>
        <v>88.621751926255641</v>
      </c>
    </row>
    <row r="22" spans="1:10" ht="15.75" x14ac:dyDescent="0.25">
      <c r="A22" s="8" t="s">
        <v>31</v>
      </c>
      <c r="B22" s="9" t="s">
        <v>32</v>
      </c>
      <c r="C22" s="26">
        <v>6926089.5899999999</v>
      </c>
      <c r="D22" s="26">
        <f>SUM(D23:D27)</f>
        <v>62930265.460000001</v>
      </c>
      <c r="E22" s="26">
        <f>SUM(E23:E27)</f>
        <v>0</v>
      </c>
      <c r="F22" s="26">
        <f>SUM(F23:F27)</f>
        <v>0</v>
      </c>
      <c r="G22" s="26">
        <f>SUM(G23:G27)</f>
        <v>3794104.4299999997</v>
      </c>
      <c r="H22" s="26" t="s">
        <v>6</v>
      </c>
      <c r="I22" s="27">
        <f t="shared" si="3"/>
        <v>6.0290615370304206</v>
      </c>
      <c r="J22" s="27">
        <f t="shared" si="1"/>
        <v>54.779892473207234</v>
      </c>
    </row>
    <row r="23" spans="1:10" ht="15.75" x14ac:dyDescent="0.25">
      <c r="A23" s="11" t="s">
        <v>33</v>
      </c>
      <c r="B23" s="12" t="s">
        <v>34</v>
      </c>
      <c r="C23" s="24">
        <v>0</v>
      </c>
      <c r="D23" s="24">
        <v>196105.8</v>
      </c>
      <c r="E23" s="24"/>
      <c r="F23" s="24"/>
      <c r="G23" s="24">
        <v>0</v>
      </c>
      <c r="H23" s="24" t="s">
        <v>6</v>
      </c>
      <c r="I23" s="25">
        <f t="shared" si="3"/>
        <v>0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83520</v>
      </c>
      <c r="D24" s="24">
        <v>980795</v>
      </c>
      <c r="E24" s="24"/>
      <c r="F24" s="24"/>
      <c r="G24" s="24">
        <v>83520</v>
      </c>
      <c r="H24" s="24" t="s">
        <v>6</v>
      </c>
      <c r="I24" s="25">
        <f t="shared" si="3"/>
        <v>8.5155409642178039</v>
      </c>
      <c r="J24" s="25">
        <f t="shared" si="1"/>
        <v>100</v>
      </c>
    </row>
    <row r="25" spans="1:10" ht="15.75" x14ac:dyDescent="0.25">
      <c r="A25" s="11" t="s">
        <v>37</v>
      </c>
      <c r="B25" s="12" t="s">
        <v>38</v>
      </c>
      <c r="C25" s="24">
        <v>783333.34</v>
      </c>
      <c r="D25" s="24">
        <v>5900000</v>
      </c>
      <c r="E25" s="24"/>
      <c r="F25" s="24"/>
      <c r="G25" s="24">
        <v>983333.34</v>
      </c>
      <c r="H25" s="24" t="s">
        <v>6</v>
      </c>
      <c r="I25" s="25">
        <f t="shared" si="3"/>
        <v>16.666666779661014</v>
      </c>
      <c r="J25" s="25">
        <f t="shared" si="1"/>
        <v>125.53191467632413</v>
      </c>
    </row>
    <row r="26" spans="1:10" ht="15.75" x14ac:dyDescent="0.25">
      <c r="A26" s="11" t="s">
        <v>39</v>
      </c>
      <c r="B26" s="12" t="s">
        <v>40</v>
      </c>
      <c r="C26" s="24">
        <v>6000855.3099999996</v>
      </c>
      <c r="D26" s="24">
        <v>55532467.82</v>
      </c>
      <c r="E26" s="24"/>
      <c r="F26" s="24"/>
      <c r="G26" s="24">
        <v>2721251.09</v>
      </c>
      <c r="H26" s="24" t="s">
        <v>6</v>
      </c>
      <c r="I26" s="25">
        <f t="shared" si="3"/>
        <v>4.9002884201374215</v>
      </c>
      <c r="J26" s="25">
        <f t="shared" si="1"/>
        <v>45.347720440205045</v>
      </c>
    </row>
    <row r="27" spans="1:10" ht="31.5" x14ac:dyDescent="0.25">
      <c r="A27" s="11" t="s">
        <v>41</v>
      </c>
      <c r="B27" s="21" t="s">
        <v>42</v>
      </c>
      <c r="C27" s="24">
        <v>58380.94</v>
      </c>
      <c r="D27" s="24">
        <v>320896.84000000003</v>
      </c>
      <c r="E27" s="24"/>
      <c r="F27" s="24"/>
      <c r="G27" s="24">
        <v>6000</v>
      </c>
      <c r="H27" s="24" t="s">
        <v>6</v>
      </c>
      <c r="I27" s="25">
        <f t="shared" si="3"/>
        <v>1.869759764539906</v>
      </c>
      <c r="J27" s="25">
        <f t="shared" si="1"/>
        <v>10.277326812483663</v>
      </c>
    </row>
    <row r="28" spans="1:10" ht="31.5" x14ac:dyDescent="0.25">
      <c r="A28" s="8" t="s">
        <v>43</v>
      </c>
      <c r="B28" s="22" t="s">
        <v>44</v>
      </c>
      <c r="C28" s="26">
        <v>3313766.97</v>
      </c>
      <c r="D28" s="26">
        <f>D29+D30+D31</f>
        <v>284079971.63999999</v>
      </c>
      <c r="E28" s="26">
        <f>E29+E30+E31</f>
        <v>0</v>
      </c>
      <c r="F28" s="26">
        <f>F29+F30+F31</f>
        <v>0</v>
      </c>
      <c r="G28" s="26">
        <f>G29+G30+G31</f>
        <v>11412133.02</v>
      </c>
      <c r="H28" s="26" t="s">
        <v>6</v>
      </c>
      <c r="I28" s="27">
        <f t="shared" si="3"/>
        <v>4.0172254855270166</v>
      </c>
      <c r="J28" s="27">
        <f t="shared" si="1"/>
        <v>344.38550215859021</v>
      </c>
    </row>
    <row r="29" spans="1:10" ht="15.75" x14ac:dyDescent="0.25">
      <c r="A29" s="11" t="s">
        <v>45</v>
      </c>
      <c r="B29" s="12" t="s">
        <v>46</v>
      </c>
      <c r="C29" s="24">
        <v>326882.40999999997</v>
      </c>
      <c r="D29" s="24">
        <v>14092938.73</v>
      </c>
      <c r="E29" s="24"/>
      <c r="F29" s="24"/>
      <c r="G29" s="24">
        <v>1086032.51</v>
      </c>
      <c r="H29" s="24" t="s">
        <v>6</v>
      </c>
      <c r="I29" s="25">
        <f t="shared" si="3"/>
        <v>7.7062174952065519</v>
      </c>
      <c r="J29" s="25">
        <f t="shared" si="1"/>
        <v>332.23950777895948</v>
      </c>
    </row>
    <row r="30" spans="1:10" ht="15.75" x14ac:dyDescent="0.25">
      <c r="A30" s="11" t="s">
        <v>47</v>
      </c>
      <c r="B30" s="12" t="s">
        <v>48</v>
      </c>
      <c r="C30" s="24">
        <v>14437.94</v>
      </c>
      <c r="D30" s="24">
        <v>217673153.69</v>
      </c>
      <c r="E30" s="24"/>
      <c r="F30" s="24"/>
      <c r="G30" s="24">
        <v>41831.47</v>
      </c>
      <c r="H30" s="24" t="s">
        <v>6</v>
      </c>
      <c r="I30" s="25">
        <f t="shared" si="3"/>
        <v>1.9217560498790053E-2</v>
      </c>
      <c r="J30" s="25">
        <f t="shared" si="1"/>
        <v>289.73295359310265</v>
      </c>
    </row>
    <row r="31" spans="1:10" ht="15.75" x14ac:dyDescent="0.25">
      <c r="A31" s="11" t="s">
        <v>49</v>
      </c>
      <c r="B31" s="12" t="s">
        <v>50</v>
      </c>
      <c r="C31" s="24">
        <v>2972446.62</v>
      </c>
      <c r="D31" s="24">
        <v>52313879.219999999</v>
      </c>
      <c r="E31" s="24"/>
      <c r="F31" s="24"/>
      <c r="G31" s="24">
        <v>10284269.039999999</v>
      </c>
      <c r="H31" s="24" t="s">
        <v>6</v>
      </c>
      <c r="I31" s="25">
        <f t="shared" si="3"/>
        <v>19.658777351896788</v>
      </c>
      <c r="J31" s="25">
        <v>0</v>
      </c>
    </row>
    <row r="32" spans="1:10" ht="15.75" x14ac:dyDescent="0.25">
      <c r="A32" s="8" t="s">
        <v>104</v>
      </c>
      <c r="B32" s="12"/>
      <c r="C32" s="24">
        <v>0</v>
      </c>
      <c r="D32" s="24">
        <f>D33</f>
        <v>25000</v>
      </c>
      <c r="E32" s="24"/>
      <c r="F32" s="24"/>
      <c r="G32" s="24">
        <f>G33</f>
        <v>0</v>
      </c>
      <c r="H32" s="24"/>
      <c r="I32" s="25">
        <f t="shared" si="3"/>
        <v>0</v>
      </c>
      <c r="J32" s="25">
        <v>0</v>
      </c>
    </row>
    <row r="33" spans="1:10" ht="31.5" x14ac:dyDescent="0.25">
      <c r="A33" s="11" t="s">
        <v>105</v>
      </c>
      <c r="B33" s="12"/>
      <c r="C33" s="24"/>
      <c r="D33" s="24">
        <v>25000</v>
      </c>
      <c r="E33" s="24"/>
      <c r="F33" s="24"/>
      <c r="G33" s="24"/>
      <c r="H33" s="24"/>
      <c r="I33" s="25">
        <f t="shared" ref="I33" si="5">G33/D33*100</f>
        <v>0</v>
      </c>
      <c r="J33" s="25">
        <v>0</v>
      </c>
    </row>
    <row r="34" spans="1:10" ht="15.75" x14ac:dyDescent="0.25">
      <c r="A34" s="8" t="s">
        <v>51</v>
      </c>
      <c r="B34" s="9" t="s">
        <v>52</v>
      </c>
      <c r="C34" s="26">
        <v>67704990.969999999</v>
      </c>
      <c r="D34" s="26">
        <f>SUM(D35:D39)</f>
        <v>343132150.70999998</v>
      </c>
      <c r="E34" s="26">
        <f>SUM(E35:E39)</f>
        <v>0</v>
      </c>
      <c r="F34" s="26">
        <f>SUM(F35:F39)</f>
        <v>0</v>
      </c>
      <c r="G34" s="26">
        <f>SUM(G35:G39)</f>
        <v>73718661.640000001</v>
      </c>
      <c r="H34" s="26" t="s">
        <v>6</v>
      </c>
      <c r="I34" s="27">
        <f t="shared" si="3"/>
        <v>21.484043826107026</v>
      </c>
      <c r="J34" s="27">
        <f t="shared" si="1"/>
        <v>108.88216745005496</v>
      </c>
    </row>
    <row r="35" spans="1:10" ht="15.75" x14ac:dyDescent="0.25">
      <c r="A35" s="11" t="s">
        <v>53</v>
      </c>
      <c r="B35" s="12" t="s">
        <v>54</v>
      </c>
      <c r="C35" s="24">
        <v>16632045.939999999</v>
      </c>
      <c r="D35" s="24">
        <v>90427271.709999993</v>
      </c>
      <c r="E35" s="24"/>
      <c r="F35" s="24"/>
      <c r="G35" s="24">
        <v>18259060.629999999</v>
      </c>
      <c r="H35" s="24" t="s">
        <v>6</v>
      </c>
      <c r="I35" s="25">
        <f t="shared" si="3"/>
        <v>20.191984436461553</v>
      </c>
      <c r="J35" s="25">
        <f t="shared" si="1"/>
        <v>109.78240858562707</v>
      </c>
    </row>
    <row r="36" spans="1:10" ht="15.75" x14ac:dyDescent="0.25">
      <c r="A36" s="11" t="s">
        <v>55</v>
      </c>
      <c r="B36" s="12" t="s">
        <v>56</v>
      </c>
      <c r="C36" s="24">
        <v>39477432.93</v>
      </c>
      <c r="D36" s="24">
        <v>197610200</v>
      </c>
      <c r="E36" s="24"/>
      <c r="F36" s="24"/>
      <c r="G36" s="24">
        <v>41783223.539999999</v>
      </c>
      <c r="H36" s="24" t="s">
        <v>6</v>
      </c>
      <c r="I36" s="25">
        <f t="shared" si="3"/>
        <v>21.144264587556716</v>
      </c>
      <c r="J36" s="25">
        <f t="shared" si="1"/>
        <v>105.84078152722986</v>
      </c>
    </row>
    <row r="37" spans="1:10" ht="15.75" x14ac:dyDescent="0.25">
      <c r="A37" s="11" t="s">
        <v>107</v>
      </c>
      <c r="B37" s="12" t="s">
        <v>91</v>
      </c>
      <c r="C37" s="24">
        <v>7013328.6100000003</v>
      </c>
      <c r="D37" s="24">
        <v>35392079</v>
      </c>
      <c r="E37" s="24"/>
      <c r="F37" s="24"/>
      <c r="G37" s="24">
        <v>8957023.4900000002</v>
      </c>
      <c r="H37" s="24"/>
      <c r="I37" s="25">
        <f t="shared" si="3"/>
        <v>25.307989084224186</v>
      </c>
      <c r="J37" s="25">
        <v>0</v>
      </c>
    </row>
    <row r="38" spans="1:10" ht="15.75" x14ac:dyDescent="0.25">
      <c r="A38" s="11" t="s">
        <v>57</v>
      </c>
      <c r="B38" s="12" t="s">
        <v>58</v>
      </c>
      <c r="C38" s="24">
        <v>0</v>
      </c>
      <c r="D38" s="24">
        <v>50000</v>
      </c>
      <c r="E38" s="24"/>
      <c r="F38" s="24"/>
      <c r="G38" s="24">
        <v>0</v>
      </c>
      <c r="H38" s="24" t="s">
        <v>6</v>
      </c>
      <c r="I38" s="25">
        <f t="shared" si="3"/>
        <v>0</v>
      </c>
      <c r="J38" s="25" t="e">
        <f t="shared" si="1"/>
        <v>#DIV/0!</v>
      </c>
    </row>
    <row r="39" spans="1:10" ht="15.75" x14ac:dyDescent="0.25">
      <c r="A39" s="11" t="s">
        <v>59</v>
      </c>
      <c r="B39" s="12" t="s">
        <v>60</v>
      </c>
      <c r="C39" s="24">
        <v>4582183.49</v>
      </c>
      <c r="D39" s="24">
        <v>19652600</v>
      </c>
      <c r="E39" s="24"/>
      <c r="F39" s="24"/>
      <c r="G39" s="24">
        <v>4719353.9800000004</v>
      </c>
      <c r="H39" s="24" t="s">
        <v>6</v>
      </c>
      <c r="I39" s="25">
        <f t="shared" si="3"/>
        <v>24.013891189969776</v>
      </c>
      <c r="J39" s="25">
        <f t="shared" si="1"/>
        <v>102.99356170042854</v>
      </c>
    </row>
    <row r="40" spans="1:10" s="29" customFormat="1" ht="15.75" x14ac:dyDescent="0.25">
      <c r="A40" s="8" t="s">
        <v>61</v>
      </c>
      <c r="B40" s="9" t="s">
        <v>62</v>
      </c>
      <c r="C40" s="26">
        <v>10120038.810000001</v>
      </c>
      <c r="D40" s="26">
        <f>D41+D42</f>
        <v>50659552</v>
      </c>
      <c r="E40" s="26">
        <f>E41+E42</f>
        <v>0</v>
      </c>
      <c r="F40" s="26">
        <f>F41+F42</f>
        <v>0</v>
      </c>
      <c r="G40" s="26">
        <f>G41+G42</f>
        <v>10382615.58</v>
      </c>
      <c r="H40" s="26" t="s">
        <v>6</v>
      </c>
      <c r="I40" s="27">
        <f t="shared" si="3"/>
        <v>20.494882347163276</v>
      </c>
      <c r="J40" s="27">
        <f t="shared" si="1"/>
        <v>102.59462216429978</v>
      </c>
    </row>
    <row r="41" spans="1:10" s="29" customFormat="1" ht="15.75" x14ac:dyDescent="0.25">
      <c r="A41" s="11" t="s">
        <v>63</v>
      </c>
      <c r="B41" s="12" t="s">
        <v>64</v>
      </c>
      <c r="C41" s="24">
        <v>10120038.810000001</v>
      </c>
      <c r="D41" s="24">
        <v>50659552</v>
      </c>
      <c r="E41" s="24"/>
      <c r="F41" s="24"/>
      <c r="G41" s="24">
        <v>10382615.58</v>
      </c>
      <c r="H41" s="24" t="s">
        <v>6</v>
      </c>
      <c r="I41" s="25">
        <f t="shared" si="3"/>
        <v>20.494882347163276</v>
      </c>
      <c r="J41" s="25">
        <f t="shared" si="1"/>
        <v>102.59462216429978</v>
      </c>
    </row>
    <row r="42" spans="1:10" ht="16.5" hidden="1" customHeight="1" x14ac:dyDescent="0.25">
      <c r="A42" s="11" t="s">
        <v>65</v>
      </c>
      <c r="B42" s="12" t="s">
        <v>66</v>
      </c>
      <c r="C42" s="24"/>
      <c r="D42" s="24"/>
      <c r="E42" s="24"/>
      <c r="F42" s="24"/>
      <c r="G42" s="24"/>
      <c r="H42" s="24" t="s">
        <v>6</v>
      </c>
      <c r="I42" s="25" t="e">
        <f t="shared" si="3"/>
        <v>#DIV/0!</v>
      </c>
      <c r="J42" s="25"/>
    </row>
    <row r="43" spans="1:10" ht="15.75" x14ac:dyDescent="0.25">
      <c r="A43" s="8" t="s">
        <v>67</v>
      </c>
      <c r="B43" s="9" t="s">
        <v>68</v>
      </c>
      <c r="C43" s="26">
        <v>4361216.92</v>
      </c>
      <c r="D43" s="26">
        <f>SUM(D44:D47)</f>
        <v>21343168.16</v>
      </c>
      <c r="E43" s="26">
        <f>SUM(E44:E47)</f>
        <v>0</v>
      </c>
      <c r="F43" s="26">
        <f>SUM(F44:F47)</f>
        <v>0</v>
      </c>
      <c r="G43" s="26">
        <f>SUM(G44:G47)</f>
        <v>3929474.9499999997</v>
      </c>
      <c r="H43" s="26" t="s">
        <v>6</v>
      </c>
      <c r="I43" s="27">
        <f t="shared" si="3"/>
        <v>18.410926253040401</v>
      </c>
      <c r="J43" s="27">
        <f t="shared" si="1"/>
        <v>90.100424310011149</v>
      </c>
    </row>
    <row r="44" spans="1:10" ht="15.75" x14ac:dyDescent="0.25">
      <c r="A44" s="11" t="s">
        <v>69</v>
      </c>
      <c r="B44" s="12" t="s">
        <v>70</v>
      </c>
      <c r="C44" s="24">
        <v>1833504.65</v>
      </c>
      <c r="D44" s="24">
        <v>7370466.7599999998</v>
      </c>
      <c r="E44" s="24"/>
      <c r="F44" s="24"/>
      <c r="G44" s="24">
        <v>1817758.13</v>
      </c>
      <c r="H44" s="24" t="s">
        <v>6</v>
      </c>
      <c r="I44" s="25">
        <f t="shared" si="3"/>
        <v>24.662727466123187</v>
      </c>
      <c r="J44" s="25">
        <f t="shared" si="1"/>
        <v>99.141179161994486</v>
      </c>
    </row>
    <row r="45" spans="1:10" ht="15.75" x14ac:dyDescent="0.25">
      <c r="A45" s="11" t="s">
        <v>71</v>
      </c>
      <c r="B45" s="12" t="s">
        <v>72</v>
      </c>
      <c r="C45" s="24">
        <v>24600</v>
      </c>
      <c r="D45" s="24"/>
      <c r="E45" s="24"/>
      <c r="F45" s="24"/>
      <c r="G45" s="24"/>
      <c r="H45" s="24" t="s">
        <v>6</v>
      </c>
      <c r="I45" s="25" t="e">
        <f t="shared" si="3"/>
        <v>#DIV/0!</v>
      </c>
      <c r="J45" s="25">
        <f t="shared" si="1"/>
        <v>0</v>
      </c>
    </row>
    <row r="46" spans="1:10" ht="15.75" x14ac:dyDescent="0.25">
      <c r="A46" s="11" t="s">
        <v>73</v>
      </c>
      <c r="B46" s="12" t="s">
        <v>74</v>
      </c>
      <c r="C46" s="24">
        <v>2152256.0099999998</v>
      </c>
      <c r="D46" s="24">
        <v>13886701.4</v>
      </c>
      <c r="E46" s="24"/>
      <c r="F46" s="24"/>
      <c r="G46" s="24">
        <v>2111716.8199999998</v>
      </c>
      <c r="H46" s="24" t="s">
        <v>6</v>
      </c>
      <c r="I46" s="25">
        <f t="shared" si="3"/>
        <v>15.206756155929153</v>
      </c>
      <c r="J46" s="25">
        <f t="shared" si="1"/>
        <v>98.116432719358514</v>
      </c>
    </row>
    <row r="47" spans="1:10" ht="31.5" x14ac:dyDescent="0.25">
      <c r="A47" s="11" t="s">
        <v>75</v>
      </c>
      <c r="B47" s="21" t="s">
        <v>76</v>
      </c>
      <c r="C47" s="24">
        <v>350856.26</v>
      </c>
      <c r="D47" s="24">
        <v>86000</v>
      </c>
      <c r="E47" s="24"/>
      <c r="F47" s="24"/>
      <c r="G47" s="24"/>
      <c r="H47" s="24" t="s">
        <v>6</v>
      </c>
      <c r="I47" s="25">
        <f t="shared" si="3"/>
        <v>0</v>
      </c>
      <c r="J47" s="25">
        <f t="shared" si="1"/>
        <v>0</v>
      </c>
    </row>
    <row r="48" spans="1:10" ht="15.75" x14ac:dyDescent="0.25">
      <c r="A48" s="8" t="s">
        <v>77</v>
      </c>
      <c r="B48" s="9" t="s">
        <v>78</v>
      </c>
      <c r="C48" s="26">
        <v>3353158.19</v>
      </c>
      <c r="D48" s="26">
        <f>SUM(D49:D49:D50)</f>
        <v>14840287</v>
      </c>
      <c r="E48" s="26">
        <f>SUM(E50:E50)</f>
        <v>0</v>
      </c>
      <c r="F48" s="26">
        <f>SUM(F50:F50)</f>
        <v>0</v>
      </c>
      <c r="G48" s="26">
        <f>SUM(G49:G49:G50)</f>
        <v>3627310.01</v>
      </c>
      <c r="H48" s="26" t="s">
        <v>6</v>
      </c>
      <c r="I48" s="27">
        <f t="shared" si="3"/>
        <v>24.442317119608266</v>
      </c>
      <c r="J48" s="27">
        <f t="shared" si="1"/>
        <v>108.17592861612056</v>
      </c>
    </row>
    <row r="49" spans="1:10" ht="17.25" customHeight="1" x14ac:dyDescent="0.25">
      <c r="A49" s="11" t="s">
        <v>95</v>
      </c>
      <c r="B49" s="9" t="s">
        <v>94</v>
      </c>
      <c r="C49" s="24">
        <v>3353158.19</v>
      </c>
      <c r="D49" s="24">
        <v>14840287</v>
      </c>
      <c r="E49" s="24"/>
      <c r="F49" s="24"/>
      <c r="G49" s="24">
        <v>3627310.01</v>
      </c>
      <c r="H49" s="26"/>
      <c r="I49" s="25">
        <f t="shared" ref="I49" si="6">G49/D49*100</f>
        <v>24.442317119608266</v>
      </c>
      <c r="J49" s="25">
        <f t="shared" ref="J49" si="7">G49/C49*100</f>
        <v>108.17592861612056</v>
      </c>
    </row>
    <row r="50" spans="1:10" ht="0.75" customHeight="1" x14ac:dyDescent="0.25">
      <c r="A50" s="11" t="s">
        <v>79</v>
      </c>
      <c r="B50" s="12" t="s">
        <v>80</v>
      </c>
      <c r="C50" s="24"/>
      <c r="D50" s="24"/>
      <c r="E50" s="24"/>
      <c r="F50" s="24"/>
      <c r="G50" s="24"/>
      <c r="H50" s="24" t="s">
        <v>6</v>
      </c>
      <c r="I50" s="25"/>
      <c r="J50" s="25" t="e">
        <f t="shared" si="1"/>
        <v>#DIV/0!</v>
      </c>
    </row>
    <row r="51" spans="1:10" ht="33.75" customHeight="1" x14ac:dyDescent="0.25">
      <c r="A51" s="8" t="s">
        <v>96</v>
      </c>
      <c r="B51" s="22" t="s">
        <v>97</v>
      </c>
      <c r="C51" s="26">
        <v>65638.36</v>
      </c>
      <c r="D51" s="26">
        <f>SUM(D52:D52)</f>
        <v>325735.90999999997</v>
      </c>
      <c r="E51" s="24"/>
      <c r="F51" s="24"/>
      <c r="G51" s="26">
        <f>SUM(G52:G52)</f>
        <v>73625.8</v>
      </c>
      <c r="H51" s="24"/>
      <c r="I51" s="25">
        <f t="shared" ref="I51:I52" si="8">G51/D51*100</f>
        <v>22.602911665465442</v>
      </c>
      <c r="J51" s="25">
        <f t="shared" si="1"/>
        <v>112.16885979479075</v>
      </c>
    </row>
    <row r="52" spans="1:10" ht="28.5" customHeight="1" x14ac:dyDescent="0.25">
      <c r="A52" s="11" t="s">
        <v>98</v>
      </c>
      <c r="B52" s="21" t="s">
        <v>99</v>
      </c>
      <c r="C52" s="24">
        <v>65638.36</v>
      </c>
      <c r="D52" s="24">
        <v>325735.90999999997</v>
      </c>
      <c r="E52" s="24"/>
      <c r="F52" s="24"/>
      <c r="G52" s="24">
        <v>73625.8</v>
      </c>
      <c r="H52" s="24"/>
      <c r="I52" s="25">
        <f t="shared" si="8"/>
        <v>22.602911665465442</v>
      </c>
      <c r="J52" s="25">
        <f t="shared" si="1"/>
        <v>112.16885979479075</v>
      </c>
    </row>
    <row r="53" spans="1:10" ht="0.75" customHeight="1" x14ac:dyDescent="0.25">
      <c r="A53" s="8" t="s">
        <v>81</v>
      </c>
      <c r="B53" s="22" t="s">
        <v>82</v>
      </c>
      <c r="C53" s="26">
        <v>0</v>
      </c>
      <c r="D53" s="26">
        <f>D54+D55+D56</f>
        <v>0</v>
      </c>
      <c r="E53" s="26">
        <f>E54+E55+E56</f>
        <v>0</v>
      </c>
      <c r="F53" s="26">
        <f>F54+F55+F56</f>
        <v>0</v>
      </c>
      <c r="G53" s="26">
        <f>G54+G55+G56</f>
        <v>0</v>
      </c>
      <c r="H53" s="26" t="s">
        <v>6</v>
      </c>
      <c r="I53" s="27" t="e">
        <f t="shared" si="3"/>
        <v>#DIV/0!</v>
      </c>
      <c r="J53" s="27" t="e">
        <f t="shared" si="1"/>
        <v>#DIV/0!</v>
      </c>
    </row>
    <row r="54" spans="1:10" ht="45" hidden="1" customHeight="1" x14ac:dyDescent="0.25">
      <c r="A54" s="11" t="s">
        <v>83</v>
      </c>
      <c r="B54" s="21" t="s">
        <v>84</v>
      </c>
      <c r="C54" s="24"/>
      <c r="D54" s="24"/>
      <c r="E54" s="24"/>
      <c r="F54" s="24"/>
      <c r="G54" s="24"/>
      <c r="H54" s="24" t="s">
        <v>6</v>
      </c>
      <c r="I54" s="25">
        <f>G53</f>
        <v>0</v>
      </c>
      <c r="J54" s="25" t="e">
        <f t="shared" si="1"/>
        <v>#DIV/0!</v>
      </c>
    </row>
    <row r="55" spans="1:10" ht="17.25" hidden="1" customHeight="1" x14ac:dyDescent="0.25">
      <c r="A55" s="11" t="s">
        <v>85</v>
      </c>
      <c r="B55" s="12" t="s">
        <v>86</v>
      </c>
      <c r="C55" s="24"/>
      <c r="D55" s="24"/>
      <c r="E55" s="24"/>
      <c r="F55" s="24"/>
      <c r="G55" s="24"/>
      <c r="H55" s="24" t="s">
        <v>6</v>
      </c>
      <c r="I55" s="25"/>
      <c r="J55" s="25" t="e">
        <f t="shared" si="1"/>
        <v>#DIV/0!</v>
      </c>
    </row>
    <row r="56" spans="1:10" ht="30.75" hidden="1" customHeight="1" x14ac:dyDescent="0.25">
      <c r="A56" s="11" t="s">
        <v>87</v>
      </c>
      <c r="B56" s="21" t="s">
        <v>88</v>
      </c>
      <c r="C56" s="24"/>
      <c r="D56" s="24"/>
      <c r="E56" s="24"/>
      <c r="F56" s="24"/>
      <c r="G56" s="24"/>
      <c r="H56" s="24" t="s">
        <v>6</v>
      </c>
      <c r="I56" s="25" t="e">
        <f t="shared" si="3"/>
        <v>#DIV/0!</v>
      </c>
      <c r="J56" s="25">
        <v>0</v>
      </c>
    </row>
    <row r="57" spans="1:10" ht="23.25" customHeight="1" x14ac:dyDescent="0.25">
      <c r="A57" s="30" t="s">
        <v>89</v>
      </c>
      <c r="B57" s="31"/>
      <c r="C57" s="26">
        <v>119510431.41</v>
      </c>
      <c r="D57" s="26">
        <f>D7+D16+D18+D22+D28+D34+D40+D43+D48+D51+D53+D32</f>
        <v>856640285.68999982</v>
      </c>
      <c r="E57" s="26">
        <f>E7+E16+E18+E22+E28+E34+E40+E43+E48+E53</f>
        <v>0</v>
      </c>
      <c r="F57" s="26">
        <f>F7+F16+F18+F22+F28+F34+F40+F43+F48+F53</f>
        <v>0</v>
      </c>
      <c r="G57" s="26">
        <f>G7+G16+G18+G22+G28+G34+G40+G43+G48+G51+G53+G32</f>
        <v>122954624.34</v>
      </c>
      <c r="H57" s="28"/>
      <c r="I57" s="27">
        <f t="shared" si="3"/>
        <v>14.353121887206541</v>
      </c>
      <c r="J57" s="27">
        <f t="shared" si="1"/>
        <v>102.88191824710611</v>
      </c>
    </row>
    <row r="58" spans="1:10" ht="12.75" customHeight="1" x14ac:dyDescent="0.25">
      <c r="A58" s="13"/>
      <c r="B58" s="6"/>
      <c r="C58" s="6"/>
      <c r="D58" s="6"/>
      <c r="E58" s="14"/>
      <c r="F58" s="14"/>
      <c r="G58" s="14"/>
      <c r="H58" s="14" t="s">
        <v>90</v>
      </c>
    </row>
    <row r="59" spans="1:10" hidden="1" x14ac:dyDescent="0.25"/>
    <row r="60" spans="1:10" s="16" customFormat="1" ht="31.5" x14ac:dyDescent="0.25">
      <c r="A60" s="15" t="s">
        <v>101</v>
      </c>
      <c r="G60" s="16" t="s">
        <v>100</v>
      </c>
      <c r="I60" s="17"/>
      <c r="J60" s="17"/>
    </row>
    <row r="61" spans="1:10" x14ac:dyDescent="0.25">
      <c r="A61" s="18"/>
    </row>
    <row r="62" spans="1:10" x14ac:dyDescent="0.25">
      <c r="A62" s="18"/>
    </row>
    <row r="63" spans="1:10" x14ac:dyDescent="0.25">
      <c r="A63" s="18"/>
      <c r="C63" s="19"/>
      <c r="D63" s="19"/>
      <c r="E63" s="19"/>
      <c r="F63" s="19"/>
      <c r="G63" s="19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2022-04-27T14:08:39Z</dcterms:modified>
</cp:coreProperties>
</file>