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315" windowWidth="18195" windowHeight="10620"/>
  </bookViews>
  <sheets>
    <sheet name="Доходы" sheetId="1" r:id="rId1"/>
    <sheet name="Доходы (2)" sheetId="3" r:id="rId2"/>
    <sheet name="Лист1" sheetId="2" r:id="rId3"/>
  </sheets>
  <definedNames>
    <definedName name="_xlnm._FilterDatabase" localSheetId="0" hidden="1">Доходы!$A$6:$E$71</definedName>
    <definedName name="_xlnm._FilterDatabase" localSheetId="1" hidden="1">'Доходы (2)'!$A$4:$D$15</definedName>
    <definedName name="_xlnm.Print_Titles" localSheetId="0">Доходы!$4:$6</definedName>
    <definedName name="_xlnm.Print_Titles" localSheetId="1">'Доходы (2)'!$2:$4</definedName>
    <definedName name="_xlnm.Print_Area" localSheetId="0">Доходы!$A$1:$E$71</definedName>
    <definedName name="_xlnm.Print_Area" localSheetId="1">'Доходы (2)'!$A$1:$F$15</definedName>
  </definedNames>
  <calcPr calcId="125725"/>
</workbook>
</file>

<file path=xl/calcChain.xml><?xml version="1.0" encoding="utf-8"?>
<calcChain xmlns="http://schemas.openxmlformats.org/spreadsheetml/2006/main">
  <c r="C43" i="1"/>
  <c r="C47"/>
  <c r="D47"/>
  <c r="C52"/>
  <c r="D52"/>
  <c r="E53"/>
  <c r="C69"/>
  <c r="C68" s="1"/>
  <c r="E68" s="1"/>
  <c r="E70"/>
  <c r="D69"/>
  <c r="D68" s="1"/>
  <c r="E42"/>
  <c r="C41"/>
  <c r="D41"/>
  <c r="E41" s="1"/>
  <c r="E52" l="1"/>
  <c r="E69"/>
  <c r="D62"/>
  <c r="D50"/>
  <c r="D45"/>
  <c r="D44" s="1"/>
  <c r="E51"/>
  <c r="E38" l="1"/>
  <c r="E13"/>
  <c r="E34"/>
  <c r="D59"/>
  <c r="D55"/>
  <c r="D54" s="1"/>
  <c r="D48"/>
  <c r="D43" s="1"/>
  <c r="E12"/>
  <c r="E11"/>
  <c r="E10"/>
  <c r="D64"/>
  <c r="E64" s="1"/>
  <c r="C64"/>
  <c r="C62"/>
  <c r="E62" s="1"/>
  <c r="C60"/>
  <c r="E60" s="1"/>
  <c r="E50"/>
  <c r="E46"/>
  <c r="C45"/>
  <c r="E45" s="1"/>
  <c r="C39"/>
  <c r="C33"/>
  <c r="C31"/>
  <c r="C22"/>
  <c r="C20"/>
  <c r="C16"/>
  <c r="C9"/>
  <c r="C8" s="1"/>
  <c r="D58" l="1"/>
  <c r="D57" s="1"/>
  <c r="C15"/>
  <c r="C44"/>
  <c r="E44" s="1"/>
  <c r="E16"/>
  <c r="C30"/>
  <c r="C59"/>
  <c r="D66"/>
  <c r="D39"/>
  <c r="D9"/>
  <c r="D8" s="1"/>
  <c r="C66"/>
  <c r="E67"/>
  <c r="E40"/>
  <c r="D31"/>
  <c r="D33"/>
  <c r="E22"/>
  <c r="B5" i="3"/>
  <c r="E56" i="1"/>
  <c r="E55"/>
  <c r="E54"/>
  <c r="C58" l="1"/>
  <c r="E31"/>
  <c r="D30"/>
  <c r="D15"/>
  <c r="D14" s="1"/>
  <c r="B15" i="3"/>
  <c r="F13"/>
  <c r="D13"/>
  <c r="E5" l="1"/>
  <c r="E15" s="1"/>
  <c r="F12"/>
  <c r="D12"/>
  <c r="D37" i="1" l="1"/>
  <c r="C25"/>
  <c r="C24" s="1"/>
  <c r="D25"/>
  <c r="D35" l="1"/>
  <c r="D36"/>
  <c r="D24"/>
  <c r="E25"/>
  <c r="E24" i="3"/>
  <c r="B24"/>
  <c r="A24"/>
  <c r="C48" i="1" l="1"/>
  <c r="C37"/>
  <c r="C36" s="1"/>
  <c r="E36" s="1"/>
  <c r="C14" l="1"/>
  <c r="D28"/>
  <c r="D27" s="1"/>
  <c r="C28"/>
  <c r="C35"/>
  <c r="C7" l="1"/>
  <c r="C71" s="1"/>
  <c r="E47"/>
  <c r="D7"/>
  <c r="D71" s="1"/>
  <c r="C57"/>
  <c r="C27"/>
  <c r="E71" l="1"/>
  <c r="E57"/>
  <c r="E58"/>
  <c r="F11" i="3"/>
  <c r="D11"/>
  <c r="B17" l="1"/>
  <c r="E8" i="1" l="1"/>
  <c r="E9"/>
  <c r="E14"/>
  <c r="E15"/>
  <c r="E17"/>
  <c r="E18"/>
  <c r="E19"/>
  <c r="E20"/>
  <c r="E21"/>
  <c r="E23"/>
  <c r="E24"/>
  <c r="E26"/>
  <c r="E27"/>
  <c r="E28"/>
  <c r="E29"/>
  <c r="E30"/>
  <c r="E32"/>
  <c r="E33"/>
  <c r="E35"/>
  <c r="E37"/>
  <c r="E39"/>
  <c r="E43"/>
  <c r="E48"/>
  <c r="E49"/>
  <c r="E59"/>
  <c r="E61"/>
  <c r="E63"/>
  <c r="E65"/>
  <c r="E66"/>
  <c r="E7"/>
  <c r="E23" i="3" l="1"/>
  <c r="F24" l="1"/>
  <c r="G24" s="1"/>
  <c r="B23"/>
  <c r="F23" s="1"/>
  <c r="A23"/>
  <c r="C24" l="1"/>
  <c r="C23"/>
  <c r="C5"/>
  <c r="C15" s="1"/>
  <c r="F14"/>
  <c r="F10"/>
  <c r="F9"/>
  <c r="F8"/>
  <c r="F7"/>
  <c r="D14"/>
  <c r="D10"/>
  <c r="D9"/>
  <c r="D8"/>
  <c r="E17" l="1"/>
  <c r="D15"/>
  <c r="F5"/>
  <c r="D5"/>
  <c r="D7" l="1"/>
  <c r="F6" l="1"/>
  <c r="D6"/>
  <c r="F15" l="1"/>
</calcChain>
</file>

<file path=xl/sharedStrings.xml><?xml version="1.0" encoding="utf-8"?>
<sst xmlns="http://schemas.openxmlformats.org/spreadsheetml/2006/main" count="155" uniqueCount="144">
  <si>
    <t>(рублей)</t>
  </si>
  <si>
    <t>Код бюджетной классификации Российской Федерации</t>
  </si>
  <si>
    <t>Наименование доходов</t>
  </si>
  <si>
    <t>Процент исполнения к прогнозным параметрам доходов</t>
  </si>
  <si>
    <t>ВСЕГО:</t>
  </si>
  <si>
    <t>Процент исполнения к утверждённым параметрам доходов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</si>
  <si>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</si>
  <si>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</si>
  <si>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</si>
  <si>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</si>
  <si>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</si>
  <si>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</si>
  <si>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БЕЗВОЗМЕЗДНЫЕ ПОСТУПЛЕНИЯ</t>
  </si>
  <si>
    <t xml:space="preserve">НАЛОГОВЫЕ И НЕНАЛОГОВЫЕ ДОХОДЫ                                 </t>
  </si>
  <si>
    <t>Итого</t>
  </si>
  <si>
    <t>1 00 00000 00 0000 000</t>
  </si>
  <si>
    <t>НАЛОГОВЫЕ И НЕНАЛОГОВЫЕ ДОХОДЫ</t>
  </si>
  <si>
    <t>1 01 00000 00 0000 000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</si>
  <si>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</si>
  <si>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</si>
  <si>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</si>
  <si>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</si>
  <si>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</si>
  <si>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</si>
  <si>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</si>
  <si>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</si>
  <si>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</si>
  <si>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</si>
  <si>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</si>
  <si>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</si>
  <si>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</si>
  <si>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</si>
  <si>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</si>
  <si>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</si>
  <si>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</si>
  <si>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</si>
  <si>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</si>
  <si>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</si>
  <si>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</si>
  <si>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</si>
  <si>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Федерации")</t>
  </si>
  <si>
    <t>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</si>
  <si>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</si>
  <si>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</si>
  <si>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ы целях формирования дорожных фондов субъектов Российской Федерации)</t>
  </si>
  <si>
    <t>1 05 00000 00 0000 000</t>
  </si>
  <si>
    <t>1 05 03000 01 0000 110</t>
  </si>
  <si>
    <t>Единый сельскохозяйственный налог</t>
  </si>
  <si>
    <t>1 05 03010 01 0000 110</t>
  </si>
  <si>
    <t>1 06 00000 00 0000 000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</si>
  <si>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</si>
  <si>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</si>
  <si>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</si>
  <si>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</si>
  <si>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</si>
  <si>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</si>
  <si>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1 06 06030 00 0000 110</t>
  </si>
  <si>
    <t xml:space="preserve">Земельный налог с организаций 
</t>
  </si>
  <si>
    <t>1 06 06033 13 0000 110</t>
  </si>
  <si>
    <t>Земельный налог с организаций, обладающих земельным участком, расположенным в границах городских  поселений</t>
  </si>
  <si>
    <t>1 06 06040 00 0000 110</t>
  </si>
  <si>
    <t xml:space="preserve">Земельный налог с физических лиц
</t>
  </si>
  <si>
    <t>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</si>
  <si>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</si>
  <si>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1 11 00000 00 0000 000</t>
  </si>
  <si>
    <t>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</si>
  <si>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</si>
  <si>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</si>
  <si>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</si>
  <si>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</si>
  <si>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</si>
  <si>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</si>
  <si>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</si>
  <si>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</si>
  <si>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</si>
  <si>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 xml:space="preserve">1 14 00000 00 0000 000 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</si>
  <si>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</si>
  <si>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</si>
  <si>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</si>
  <si>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</si>
  <si>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2 00 00000 00 0000 000</t>
  </si>
  <si>
    <t>2 02 20000 00 0000 150</t>
  </si>
  <si>
    <t>Субсидии бюджетам субъектов Российской Федерации и муниципальных образований</t>
  </si>
  <si>
    <t>2 02 20299 13 0000 150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</si>
  <si>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</si>
  <si>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</si>
  <si>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</si>
  <si>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2 02 25555 13 0000 150</t>
  </si>
  <si>
    <t>Субсидии бюджетам городских 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</si>
  <si>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2 02 30000 00 0000 150</t>
  </si>
  <si>
    <t>Субвенции бюджетам субъектов Российской Федерации и муниципальных образований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</si>
  <si>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</si>
  <si>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</si>
  <si>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Прогноз доходов
на 2021 год</t>
  </si>
  <si>
    <t>% 2021г. к 2020г.</t>
  </si>
  <si>
    <t>2 02 00000 00 0000 000</t>
  </si>
  <si>
    <t>БЕЗВОЗМЕЗДНЫЕ ПОСТУПЛЕНИЯ ОТ ДРУГИХ БЮДЖЕТОВ БЮДЖЕТНОЙ СИСТЕМЫ РОССИЙСКОЙ ФЕДЕРАЦИИ</t>
  </si>
  <si>
    <t>Кассовое исполнение
зашесть месяцев
2021 года</t>
  </si>
  <si>
    <t>Кассовое исполнение
за шесть месяцев
2020 года</t>
  </si>
  <si>
    <t>ШТРАФЫ, САНКЦИИ, ВОЗМЕЩЕНИЕ УЩЕРБА</t>
  </si>
  <si>
    <t>ПРОЧИЕ НЕНАЛОГОВЫЕ ДОХОДЫ</t>
  </si>
  <si>
    <t>1 17 00000 00 0000 000</t>
  </si>
  <si>
    <t>1 17 15000 00 0000 150</t>
  </si>
  <si>
    <t>Инициативные платежи</t>
  </si>
  <si>
    <t>Инициативные платежи, зачисляемые в бюджеты городских поселений</t>
  </si>
  <si>
    <t>1 17 15030 13 0000 150</t>
  </si>
  <si>
    <t>101 02080 01 0000 110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</si>
  <si>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</si>
  <si>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Уточнённая бюджетная роспись на 2022 год
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</si>
  <si>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</si>
  <si>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</si>
  <si>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1 14 02050 00 0000 410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</si>
  <si>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</si>
  <si>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</si>
  <si>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</si>
  <si>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</si>
  <si>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</si>
  <si>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1 14 06020 00 0000 430</t>
  </si>
  <si>
    <t>1 14 06025 13 0000 430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</si>
  <si>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</si>
  <si>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</si>
  <si>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</si>
  <si>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</si>
  <si>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</si>
  <si>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</si>
  <si>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2 02 25555 00 0000 150</t>
  </si>
  <si>
    <t>Субсидии бюджетам на реализацию программ формирования современной городской среды</t>
  </si>
  <si>
    <t>Доходы бюджета Трубчевского городского поселения Трубчевского муниципального района Брянской области за 1 полугодие 2022 года</t>
  </si>
  <si>
    <t>Кассовое исполнение
за 1 полугодие
2022 года</t>
  </si>
  <si>
    <t>1 11 05313 13 0000 120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</si>
  <si>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</si>
  <si>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1 11 05300 00 0000 120
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</si>
  <si>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</si>
  <si>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>2 07 05020 13 0000 150</t>
  </si>
  <si>
    <t xml:space="preserve">Поступления от денежных пожертвований, предоставляемых физическими лицами получателям средств бюджетов городских поселений
</t>
  </si>
  <si>
    <t xml:space="preserve">2 07 05000 13 0000 150
</t>
  </si>
  <si>
    <t xml:space="preserve">Прочие безвозмездные поступления в бюджеты городских поселений
</t>
  </si>
  <si>
    <t xml:space="preserve">2 07 00000 00 0000 000
</t>
  </si>
  <si>
    <t xml:space="preserve">ПРОЧИЕ БЕЗВОЗМЕЗДНЫЕ ПОСТУПЛЕНИЯ
</t>
  </si>
  <si>
    <t>1 14 06313 13 0000 400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</si>
  <si>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</si>
  <si>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1 14 06300 00 0000 430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</si>
  <si>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</si>
  <si>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>Приложение 1 
к постановлению 
Администрации Трубчевского муниципального района от 10.08.2022г. № 621</t>
  </si>
</sst>
</file>

<file path=xl/styles.xml><?xml version="1.0" encoding="utf-8"?>
<styleSheet xmlns="http://schemas.openxmlformats.org/spreadsheetml/2006/main">
  <numFmts count="1">
    <numFmt numFmtId="164" formatCode="dd\.mm\.yyyy"/>
  </numFmts>
  <fonts count="29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6" tint="0.39997558519241921"/>
        <bgColor indexed="64"/>
      </patternFill>
    </fill>
  </fills>
  <borders count="6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15">
    <xf numFmtId="0" fontId="0" fillId="0" borderId="0"/>
    <xf numFmtId="0" fontId="1" fillId="0" borderId="0"/>
    <xf numFmtId="49" fontId="12" fillId="0" borderId="0"/>
    <xf numFmtId="0" fontId="12" fillId="0" borderId="0">
      <alignment horizontal="left"/>
    </xf>
    <xf numFmtId="0" fontId="13" fillId="0" borderId="0"/>
    <xf numFmtId="49" fontId="12" fillId="0" borderId="5">
      <alignment horizontal="center"/>
    </xf>
    <xf numFmtId="0" fontId="12" fillId="0" borderId="7">
      <alignment horizontal="left" wrapText="1" indent="2"/>
    </xf>
    <xf numFmtId="4" fontId="12" fillId="0" borderId="5">
      <alignment horizontal="right"/>
    </xf>
    <xf numFmtId="4" fontId="12" fillId="0" borderId="7">
      <alignment horizontal="right"/>
    </xf>
    <xf numFmtId="0" fontId="12" fillId="0" borderId="9">
      <alignment horizontal="left" wrapText="1"/>
    </xf>
    <xf numFmtId="0" fontId="12" fillId="0" borderId="0"/>
    <xf numFmtId="0" fontId="12" fillId="31" borderId="0"/>
    <xf numFmtId="0" fontId="1" fillId="7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49" fontId="12" fillId="0" borderId="0">
      <alignment horizontal="center"/>
    </xf>
    <xf numFmtId="49" fontId="12" fillId="0" borderId="0">
      <alignment horizontal="center"/>
    </xf>
    <xf numFmtId="49" fontId="12" fillId="0" borderId="11">
      <alignment horizontal="center" wrapText="1"/>
    </xf>
    <xf numFmtId="49" fontId="12" fillId="0" borderId="11">
      <alignment horizontal="center" wrapText="1"/>
    </xf>
    <xf numFmtId="49" fontId="12" fillId="0" borderId="12">
      <alignment horizontal="center" wrapText="1"/>
    </xf>
    <xf numFmtId="49" fontId="12" fillId="0" borderId="12">
      <alignment horizontal="center" wrapText="1"/>
    </xf>
    <xf numFmtId="49" fontId="12" fillId="0" borderId="13">
      <alignment horizontal="center"/>
    </xf>
    <xf numFmtId="49" fontId="12" fillId="0" borderId="13">
      <alignment horizontal="center"/>
    </xf>
    <xf numFmtId="49" fontId="12" fillId="0" borderId="14"/>
    <xf numFmtId="49" fontId="12" fillId="0" borderId="14"/>
    <xf numFmtId="4" fontId="12" fillId="0" borderId="13">
      <alignment horizontal="right"/>
    </xf>
    <xf numFmtId="4" fontId="12" fillId="0" borderId="13">
      <alignment horizontal="right"/>
    </xf>
    <xf numFmtId="4" fontId="12" fillId="0" borderId="11">
      <alignment horizontal="right"/>
    </xf>
    <xf numFmtId="4" fontId="12" fillId="0" borderId="11">
      <alignment horizontal="right"/>
    </xf>
    <xf numFmtId="49" fontId="12" fillId="0" borderId="0">
      <alignment horizontal="right"/>
    </xf>
    <xf numFmtId="49" fontId="12" fillId="0" borderId="0">
      <alignment horizontal="right"/>
    </xf>
    <xf numFmtId="4" fontId="12" fillId="0" borderId="15">
      <alignment horizontal="right"/>
    </xf>
    <xf numFmtId="4" fontId="12" fillId="0" borderId="15">
      <alignment horizontal="right"/>
    </xf>
    <xf numFmtId="49" fontId="12" fillId="0" borderId="7">
      <alignment horizontal="center"/>
    </xf>
    <xf numFmtId="49" fontId="12" fillId="0" borderId="7">
      <alignment horizontal="center"/>
    </xf>
    <xf numFmtId="4" fontId="12" fillId="0" borderId="16">
      <alignment horizontal="right"/>
    </xf>
    <xf numFmtId="4" fontId="12" fillId="0" borderId="16">
      <alignment horizontal="right"/>
    </xf>
    <xf numFmtId="0" fontId="12" fillId="0" borderId="17">
      <alignment horizontal="left" wrapText="1"/>
    </xf>
    <xf numFmtId="0" fontId="12" fillId="0" borderId="17">
      <alignment horizontal="left" wrapText="1"/>
    </xf>
    <xf numFmtId="0" fontId="14" fillId="0" borderId="18">
      <alignment horizontal="left" wrapText="1"/>
    </xf>
    <xf numFmtId="0" fontId="14" fillId="0" borderId="18">
      <alignment horizontal="left" wrapText="1"/>
    </xf>
    <xf numFmtId="0" fontId="12" fillId="0" borderId="19">
      <alignment horizontal="left" wrapText="1" indent="2"/>
    </xf>
    <xf numFmtId="0" fontId="12" fillId="0" borderId="19">
      <alignment horizontal="left" wrapText="1" indent="2"/>
    </xf>
    <xf numFmtId="0" fontId="13" fillId="0" borderId="20"/>
    <xf numFmtId="0" fontId="13" fillId="0" borderId="20"/>
    <xf numFmtId="0" fontId="12" fillId="0" borderId="14"/>
    <xf numFmtId="0" fontId="12" fillId="0" borderId="14"/>
    <xf numFmtId="0" fontId="13" fillId="0" borderId="14"/>
    <xf numFmtId="0" fontId="13" fillId="0" borderId="14"/>
    <xf numFmtId="0" fontId="14" fillId="0" borderId="0">
      <alignment horizontal="center"/>
    </xf>
    <xf numFmtId="0" fontId="14" fillId="0" borderId="0">
      <alignment horizontal="center"/>
    </xf>
    <xf numFmtId="0" fontId="14" fillId="0" borderId="14"/>
    <xf numFmtId="0" fontId="14" fillId="0" borderId="14"/>
    <xf numFmtId="0" fontId="12" fillId="0" borderId="21">
      <alignment horizontal="left" wrapText="1"/>
    </xf>
    <xf numFmtId="0" fontId="12" fillId="0" borderId="21">
      <alignment horizontal="left" wrapText="1"/>
    </xf>
    <xf numFmtId="0" fontId="12" fillId="0" borderId="22">
      <alignment horizontal="left" wrapText="1" indent="1"/>
    </xf>
    <xf numFmtId="0" fontId="12" fillId="0" borderId="22">
      <alignment horizontal="left" wrapText="1" indent="1"/>
    </xf>
    <xf numFmtId="0" fontId="12" fillId="0" borderId="21">
      <alignment horizontal="left" wrapText="1" indent="2"/>
    </xf>
    <xf numFmtId="0" fontId="12" fillId="0" borderId="21">
      <alignment horizontal="left" wrapText="1" indent="2"/>
    </xf>
    <xf numFmtId="0" fontId="13" fillId="32" borderId="23"/>
    <xf numFmtId="0" fontId="13" fillId="32" borderId="23"/>
    <xf numFmtId="0" fontId="12" fillId="0" borderId="24">
      <alignment horizontal="left" wrapText="1" indent="2"/>
    </xf>
    <xf numFmtId="0" fontId="12" fillId="0" borderId="24">
      <alignment horizontal="left" wrapText="1" indent="2"/>
    </xf>
    <xf numFmtId="0" fontId="12" fillId="0" borderId="0">
      <alignment horizontal="center" wrapText="1"/>
    </xf>
    <xf numFmtId="0" fontId="12" fillId="0" borderId="0">
      <alignment horizontal="center" wrapText="1"/>
    </xf>
    <xf numFmtId="49" fontId="12" fillId="0" borderId="14">
      <alignment horizontal="left"/>
    </xf>
    <xf numFmtId="49" fontId="12" fillId="0" borderId="14">
      <alignment horizontal="left"/>
    </xf>
    <xf numFmtId="49" fontId="12" fillId="0" borderId="25">
      <alignment horizontal="center" wrapText="1"/>
    </xf>
    <xf numFmtId="49" fontId="12" fillId="0" borderId="25">
      <alignment horizontal="center" wrapText="1"/>
    </xf>
    <xf numFmtId="49" fontId="12" fillId="0" borderId="25">
      <alignment horizontal="center" shrinkToFit="1"/>
    </xf>
    <xf numFmtId="49" fontId="12" fillId="0" borderId="25">
      <alignment horizontal="center" shrinkToFit="1"/>
    </xf>
    <xf numFmtId="49" fontId="12" fillId="0" borderId="13">
      <alignment horizontal="center" shrinkToFit="1"/>
    </xf>
    <xf numFmtId="49" fontId="12" fillId="0" borderId="13">
      <alignment horizontal="center" shrinkToFit="1"/>
    </xf>
    <xf numFmtId="0" fontId="12" fillId="0" borderId="26">
      <alignment horizontal="left" wrapText="1"/>
    </xf>
    <xf numFmtId="0" fontId="12" fillId="0" borderId="26">
      <alignment horizontal="left" wrapText="1"/>
    </xf>
    <xf numFmtId="0" fontId="12" fillId="0" borderId="17">
      <alignment horizontal="left" wrapText="1" indent="1"/>
    </xf>
    <xf numFmtId="0" fontId="12" fillId="0" borderId="17">
      <alignment horizontal="left" wrapText="1" indent="1"/>
    </xf>
    <xf numFmtId="0" fontId="12" fillId="0" borderId="26">
      <alignment horizontal="left" wrapText="1" indent="2"/>
    </xf>
    <xf numFmtId="0" fontId="12" fillId="0" borderId="26">
      <alignment horizontal="left" wrapText="1" indent="2"/>
    </xf>
    <xf numFmtId="0" fontId="12" fillId="0" borderId="17">
      <alignment horizontal="left" wrapText="1" indent="2"/>
    </xf>
    <xf numFmtId="0" fontId="12" fillId="0" borderId="17">
      <alignment horizontal="left" wrapText="1" indent="2"/>
    </xf>
    <xf numFmtId="0" fontId="13" fillId="0" borderId="8"/>
    <xf numFmtId="0" fontId="13" fillId="0" borderId="8"/>
    <xf numFmtId="0" fontId="13" fillId="0" borderId="27"/>
    <xf numFmtId="0" fontId="13" fillId="0" borderId="27"/>
    <xf numFmtId="0" fontId="14" fillId="0" borderId="10">
      <alignment horizontal="center" vertical="center" textRotation="90" wrapText="1"/>
    </xf>
    <xf numFmtId="0" fontId="14" fillId="0" borderId="10">
      <alignment horizontal="center" vertical="center" textRotation="90" wrapText="1"/>
    </xf>
    <xf numFmtId="0" fontId="14" fillId="0" borderId="20">
      <alignment horizontal="center" vertical="center" textRotation="90" wrapText="1"/>
    </xf>
    <xf numFmtId="0" fontId="14" fillId="0" borderId="20">
      <alignment horizontal="center" vertical="center" textRotation="90" wrapText="1"/>
    </xf>
    <xf numFmtId="0" fontId="12" fillId="0" borderId="0">
      <alignment vertical="center"/>
    </xf>
    <xf numFmtId="0" fontId="12" fillId="0" borderId="0">
      <alignment vertical="center"/>
    </xf>
    <xf numFmtId="0" fontId="14" fillId="0" borderId="14">
      <alignment horizontal="center" vertical="center" textRotation="90" wrapText="1"/>
    </xf>
    <xf numFmtId="0" fontId="14" fillId="0" borderId="14">
      <alignment horizontal="center" vertical="center" textRotation="90" wrapText="1"/>
    </xf>
    <xf numFmtId="0" fontId="14" fillId="0" borderId="20">
      <alignment horizontal="center" vertical="center" textRotation="90"/>
    </xf>
    <xf numFmtId="0" fontId="14" fillId="0" borderId="20">
      <alignment horizontal="center" vertical="center" textRotation="90"/>
    </xf>
    <xf numFmtId="0" fontId="14" fillId="0" borderId="14">
      <alignment horizontal="center" vertical="center" textRotation="90"/>
    </xf>
    <xf numFmtId="0" fontId="14" fillId="0" borderId="14">
      <alignment horizontal="center" vertical="center" textRotation="90"/>
    </xf>
    <xf numFmtId="0" fontId="14" fillId="0" borderId="10">
      <alignment horizontal="center" vertical="center" textRotation="90"/>
    </xf>
    <xf numFmtId="0" fontId="14" fillId="0" borderId="10">
      <alignment horizontal="center" vertical="center" textRotation="90"/>
    </xf>
    <xf numFmtId="0" fontId="14" fillId="0" borderId="5">
      <alignment horizontal="center" vertical="center" textRotation="90"/>
    </xf>
    <xf numFmtId="0" fontId="14" fillId="0" borderId="5">
      <alignment horizontal="center" vertical="center" textRotation="90"/>
    </xf>
    <xf numFmtId="0" fontId="15" fillId="0" borderId="14">
      <alignment wrapText="1"/>
    </xf>
    <xf numFmtId="0" fontId="15" fillId="0" borderId="14">
      <alignment wrapText="1"/>
    </xf>
    <xf numFmtId="0" fontId="15" fillId="0" borderId="5">
      <alignment wrapText="1"/>
    </xf>
    <xf numFmtId="0" fontId="15" fillId="0" borderId="5">
      <alignment wrapText="1"/>
    </xf>
    <xf numFmtId="0" fontId="15" fillId="0" borderId="20">
      <alignment wrapText="1"/>
    </xf>
    <xf numFmtId="0" fontId="15" fillId="0" borderId="20">
      <alignment wrapText="1"/>
    </xf>
    <xf numFmtId="0" fontId="12" fillId="0" borderId="5">
      <alignment horizontal="center" vertical="top" wrapText="1"/>
    </xf>
    <xf numFmtId="0" fontId="12" fillId="0" borderId="5">
      <alignment horizontal="center" vertical="top" wrapText="1"/>
    </xf>
    <xf numFmtId="0" fontId="14" fillId="0" borderId="28"/>
    <xf numFmtId="0" fontId="14" fillId="0" borderId="28"/>
    <xf numFmtId="49" fontId="16" fillId="0" borderId="29">
      <alignment horizontal="left" vertical="center" wrapText="1"/>
    </xf>
    <xf numFmtId="49" fontId="16" fillId="0" borderId="29">
      <alignment horizontal="left" vertical="center" wrapText="1"/>
    </xf>
    <xf numFmtId="49" fontId="12" fillId="0" borderId="30">
      <alignment horizontal="left" vertical="center" wrapText="1" indent="2"/>
    </xf>
    <xf numFmtId="49" fontId="12" fillId="0" borderId="30">
      <alignment horizontal="left" vertical="center" wrapText="1" indent="2"/>
    </xf>
    <xf numFmtId="49" fontId="12" fillId="0" borderId="24">
      <alignment horizontal="left" vertical="center" wrapText="1" indent="3"/>
    </xf>
    <xf numFmtId="49" fontId="12" fillId="0" borderId="24">
      <alignment horizontal="left" vertical="center" wrapText="1" indent="3"/>
    </xf>
    <xf numFmtId="49" fontId="12" fillId="0" borderId="29">
      <alignment horizontal="left" vertical="center" wrapText="1" indent="3"/>
    </xf>
    <xf numFmtId="49" fontId="12" fillId="0" borderId="29">
      <alignment horizontal="left" vertical="center" wrapText="1" indent="3"/>
    </xf>
    <xf numFmtId="49" fontId="12" fillId="0" borderId="31">
      <alignment horizontal="left" vertical="center" wrapText="1" indent="3"/>
    </xf>
    <xf numFmtId="49" fontId="12" fillId="0" borderId="31">
      <alignment horizontal="left" vertical="center" wrapText="1" indent="3"/>
    </xf>
    <xf numFmtId="0" fontId="16" fillId="0" borderId="28">
      <alignment horizontal="left" vertical="center" wrapText="1"/>
    </xf>
    <xf numFmtId="0" fontId="16" fillId="0" borderId="28">
      <alignment horizontal="left" vertical="center" wrapText="1"/>
    </xf>
    <xf numFmtId="49" fontId="12" fillId="0" borderId="20">
      <alignment horizontal="left" vertical="center" wrapText="1" indent="3"/>
    </xf>
    <xf numFmtId="49" fontId="12" fillId="0" borderId="20">
      <alignment horizontal="left" vertical="center" wrapText="1" indent="3"/>
    </xf>
    <xf numFmtId="49" fontId="12" fillId="0" borderId="0">
      <alignment horizontal="left" vertical="center" wrapText="1" indent="3"/>
    </xf>
    <xf numFmtId="49" fontId="12" fillId="0" borderId="0">
      <alignment horizontal="left" vertical="center" wrapText="1" indent="3"/>
    </xf>
    <xf numFmtId="49" fontId="12" fillId="0" borderId="14">
      <alignment horizontal="left" vertical="center" wrapText="1" indent="3"/>
    </xf>
    <xf numFmtId="49" fontId="12" fillId="0" borderId="14">
      <alignment horizontal="left" vertical="center" wrapText="1" indent="3"/>
    </xf>
    <xf numFmtId="49" fontId="16" fillId="0" borderId="28">
      <alignment horizontal="left" vertical="center" wrapText="1"/>
    </xf>
    <xf numFmtId="49" fontId="16" fillId="0" borderId="28">
      <alignment horizontal="left" vertical="center" wrapText="1"/>
    </xf>
    <xf numFmtId="0" fontId="12" fillId="0" borderId="29">
      <alignment horizontal="left" vertical="center" wrapText="1"/>
    </xf>
    <xf numFmtId="0" fontId="12" fillId="0" borderId="29">
      <alignment horizontal="left" vertical="center" wrapText="1"/>
    </xf>
    <xf numFmtId="0" fontId="12" fillId="0" borderId="31">
      <alignment horizontal="left" vertical="center" wrapText="1"/>
    </xf>
    <xf numFmtId="0" fontId="12" fillId="0" borderId="31">
      <alignment horizontal="left" vertical="center" wrapText="1"/>
    </xf>
    <xf numFmtId="49" fontId="12" fillId="0" borderId="29">
      <alignment horizontal="left" vertical="center" wrapText="1"/>
    </xf>
    <xf numFmtId="49" fontId="12" fillId="0" borderId="29">
      <alignment horizontal="left" vertical="center" wrapText="1"/>
    </xf>
    <xf numFmtId="49" fontId="12" fillId="0" borderId="31">
      <alignment horizontal="left" vertical="center" wrapText="1"/>
    </xf>
    <xf numFmtId="49" fontId="12" fillId="0" borderId="31">
      <alignment horizontal="left" vertical="center" wrapText="1"/>
    </xf>
    <xf numFmtId="49" fontId="14" fillId="0" borderId="32">
      <alignment horizontal="center"/>
    </xf>
    <xf numFmtId="49" fontId="14" fillId="0" borderId="32">
      <alignment horizontal="center"/>
    </xf>
    <xf numFmtId="49" fontId="14" fillId="0" borderId="33">
      <alignment horizontal="center" vertical="center" wrapText="1"/>
    </xf>
    <xf numFmtId="49" fontId="14" fillId="0" borderId="33">
      <alignment horizontal="center" vertical="center" wrapText="1"/>
    </xf>
    <xf numFmtId="49" fontId="12" fillId="0" borderId="34">
      <alignment horizontal="center" vertical="center" wrapText="1"/>
    </xf>
    <xf numFmtId="49" fontId="12" fillId="0" borderId="34">
      <alignment horizontal="center" vertical="center" wrapText="1"/>
    </xf>
    <xf numFmtId="49" fontId="12" fillId="0" borderId="25">
      <alignment horizontal="center" vertical="center" wrapText="1"/>
    </xf>
    <xf numFmtId="49" fontId="12" fillId="0" borderId="25">
      <alignment horizontal="center" vertical="center" wrapText="1"/>
    </xf>
    <xf numFmtId="49" fontId="12" fillId="0" borderId="33">
      <alignment horizontal="center" vertical="center" wrapText="1"/>
    </xf>
    <xf numFmtId="49" fontId="12" fillId="0" borderId="33">
      <alignment horizontal="center" vertical="center" wrapText="1"/>
    </xf>
    <xf numFmtId="49" fontId="12" fillId="0" borderId="35">
      <alignment horizontal="center" vertical="center" wrapText="1"/>
    </xf>
    <xf numFmtId="49" fontId="12" fillId="0" borderId="35">
      <alignment horizontal="center" vertical="center" wrapText="1"/>
    </xf>
    <xf numFmtId="49" fontId="12" fillId="0" borderId="36">
      <alignment horizontal="center" vertical="center" wrapText="1"/>
    </xf>
    <xf numFmtId="49" fontId="12" fillId="0" borderId="36">
      <alignment horizontal="center" vertical="center" wrapText="1"/>
    </xf>
    <xf numFmtId="49" fontId="12" fillId="0" borderId="0">
      <alignment horizontal="center" vertical="center" wrapText="1"/>
    </xf>
    <xf numFmtId="49" fontId="12" fillId="0" borderId="0">
      <alignment horizontal="center" vertical="center" wrapText="1"/>
    </xf>
    <xf numFmtId="49" fontId="12" fillId="0" borderId="14">
      <alignment horizontal="center" vertical="center" wrapText="1"/>
    </xf>
    <xf numFmtId="49" fontId="12" fillId="0" borderId="14">
      <alignment horizontal="center" vertical="center" wrapText="1"/>
    </xf>
    <xf numFmtId="49" fontId="14" fillId="0" borderId="32">
      <alignment horizontal="center" vertical="center" wrapText="1"/>
    </xf>
    <xf numFmtId="49" fontId="14" fillId="0" borderId="32">
      <alignment horizontal="center" vertical="center" wrapText="1"/>
    </xf>
    <xf numFmtId="0" fontId="14" fillId="0" borderId="32">
      <alignment horizontal="center" vertical="center"/>
    </xf>
    <xf numFmtId="0" fontId="14" fillId="0" borderId="32">
      <alignment horizontal="center" vertical="center"/>
    </xf>
    <xf numFmtId="0" fontId="12" fillId="0" borderId="34">
      <alignment horizontal="center" vertical="center"/>
    </xf>
    <xf numFmtId="0" fontId="12" fillId="0" borderId="34">
      <alignment horizontal="center" vertical="center"/>
    </xf>
    <xf numFmtId="0" fontId="12" fillId="0" borderId="25">
      <alignment horizontal="center" vertical="center"/>
    </xf>
    <xf numFmtId="0" fontId="12" fillId="0" borderId="25">
      <alignment horizontal="center" vertical="center"/>
    </xf>
    <xf numFmtId="0" fontId="12" fillId="0" borderId="33">
      <alignment horizontal="center" vertical="center"/>
    </xf>
    <xf numFmtId="0" fontId="12" fillId="0" borderId="33">
      <alignment horizontal="center" vertical="center"/>
    </xf>
    <xf numFmtId="0" fontId="14" fillId="0" borderId="33">
      <alignment horizontal="center" vertical="center"/>
    </xf>
    <xf numFmtId="0" fontId="14" fillId="0" borderId="33">
      <alignment horizontal="center" vertical="center"/>
    </xf>
    <xf numFmtId="0" fontId="12" fillId="0" borderId="35">
      <alignment horizontal="center" vertical="center"/>
    </xf>
    <xf numFmtId="0" fontId="12" fillId="0" borderId="35">
      <alignment horizontal="center" vertical="center"/>
    </xf>
    <xf numFmtId="49" fontId="14" fillId="0" borderId="32">
      <alignment horizontal="center" vertical="center"/>
    </xf>
    <xf numFmtId="49" fontId="14" fillId="0" borderId="32">
      <alignment horizontal="center" vertical="center"/>
    </xf>
    <xf numFmtId="49" fontId="12" fillId="0" borderId="34">
      <alignment horizontal="center" vertical="center"/>
    </xf>
    <xf numFmtId="49" fontId="12" fillId="0" borderId="34">
      <alignment horizontal="center" vertical="center"/>
    </xf>
    <xf numFmtId="49" fontId="12" fillId="0" borderId="25">
      <alignment horizontal="center" vertical="center"/>
    </xf>
    <xf numFmtId="49" fontId="12" fillId="0" borderId="25">
      <alignment horizontal="center" vertical="center"/>
    </xf>
    <xf numFmtId="49" fontId="12" fillId="0" borderId="33">
      <alignment horizontal="center" vertical="center"/>
    </xf>
    <xf numFmtId="49" fontId="12" fillId="0" borderId="33">
      <alignment horizontal="center" vertical="center"/>
    </xf>
    <xf numFmtId="49" fontId="12" fillId="0" borderId="35">
      <alignment horizontal="center" vertical="center"/>
    </xf>
    <xf numFmtId="49" fontId="12" fillId="0" borderId="35">
      <alignment horizontal="center" vertical="center"/>
    </xf>
    <xf numFmtId="49" fontId="12" fillId="0" borderId="14">
      <alignment horizontal="center"/>
    </xf>
    <xf numFmtId="49" fontId="12" fillId="0" borderId="14">
      <alignment horizontal="center"/>
    </xf>
    <xf numFmtId="0" fontId="12" fillId="0" borderId="20">
      <alignment horizontal="center"/>
    </xf>
    <xf numFmtId="0" fontId="12" fillId="0" borderId="2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49" fontId="12" fillId="0" borderId="14"/>
    <xf numFmtId="49" fontId="12" fillId="0" borderId="14"/>
    <xf numFmtId="0" fontId="12" fillId="0" borderId="5">
      <alignment horizontal="center" vertical="top"/>
    </xf>
    <xf numFmtId="0" fontId="12" fillId="0" borderId="5">
      <alignment horizontal="center" vertical="top"/>
    </xf>
    <xf numFmtId="49" fontId="12" fillId="0" borderId="5">
      <alignment horizontal="center" vertical="top" wrapText="1"/>
    </xf>
    <xf numFmtId="49" fontId="12" fillId="0" borderId="5">
      <alignment horizontal="center" vertical="top" wrapText="1"/>
    </xf>
    <xf numFmtId="0" fontId="12" fillId="0" borderId="8"/>
    <xf numFmtId="0" fontId="12" fillId="0" borderId="8"/>
    <xf numFmtId="4" fontId="12" fillId="0" borderId="37">
      <alignment horizontal="right"/>
    </xf>
    <xf numFmtId="4" fontId="12" fillId="0" borderId="37">
      <alignment horizontal="right"/>
    </xf>
    <xf numFmtId="4" fontId="12" fillId="0" borderId="36">
      <alignment horizontal="right"/>
    </xf>
    <xf numFmtId="4" fontId="12" fillId="0" borderId="36">
      <alignment horizontal="right"/>
    </xf>
    <xf numFmtId="4" fontId="12" fillId="0" borderId="0">
      <alignment horizontal="right" shrinkToFit="1"/>
    </xf>
    <xf numFmtId="4" fontId="12" fillId="0" borderId="0">
      <alignment horizontal="right" shrinkToFit="1"/>
    </xf>
    <xf numFmtId="4" fontId="12" fillId="0" borderId="14">
      <alignment horizontal="right"/>
    </xf>
    <xf numFmtId="4" fontId="12" fillId="0" borderId="14">
      <alignment horizontal="right"/>
    </xf>
    <xf numFmtId="0" fontId="12" fillId="0" borderId="20"/>
    <xf numFmtId="0" fontId="12" fillId="0" borderId="20"/>
    <xf numFmtId="0" fontId="12" fillId="0" borderId="5">
      <alignment horizontal="center" vertical="top" wrapText="1"/>
    </xf>
    <xf numFmtId="0" fontId="12" fillId="0" borderId="5">
      <alignment horizontal="center" vertical="top" wrapText="1"/>
    </xf>
    <xf numFmtId="0" fontId="12" fillId="0" borderId="14">
      <alignment horizontal="center"/>
    </xf>
    <xf numFmtId="0" fontId="12" fillId="0" borderId="14">
      <alignment horizontal="center"/>
    </xf>
    <xf numFmtId="49" fontId="12" fillId="0" borderId="20">
      <alignment horizontal="center"/>
    </xf>
    <xf numFmtId="49" fontId="12" fillId="0" borderId="20">
      <alignment horizontal="center"/>
    </xf>
    <xf numFmtId="49" fontId="12" fillId="0" borderId="0">
      <alignment horizontal="left"/>
    </xf>
    <xf numFmtId="49" fontId="12" fillId="0" borderId="0">
      <alignment horizontal="left"/>
    </xf>
    <xf numFmtId="4" fontId="12" fillId="0" borderId="8">
      <alignment horizontal="right"/>
    </xf>
    <xf numFmtId="4" fontId="12" fillId="0" borderId="8">
      <alignment horizontal="right"/>
    </xf>
    <xf numFmtId="0" fontId="12" fillId="0" borderId="5">
      <alignment horizontal="center" vertical="top"/>
    </xf>
    <xf numFmtId="0" fontId="12" fillId="0" borderId="5">
      <alignment horizontal="center" vertical="top"/>
    </xf>
    <xf numFmtId="4" fontId="12" fillId="0" borderId="27">
      <alignment horizontal="right"/>
    </xf>
    <xf numFmtId="4" fontId="12" fillId="0" borderId="27">
      <alignment horizontal="right"/>
    </xf>
    <xf numFmtId="4" fontId="12" fillId="0" borderId="38">
      <alignment horizontal="right"/>
    </xf>
    <xf numFmtId="4" fontId="12" fillId="0" borderId="38">
      <alignment horizontal="right"/>
    </xf>
    <xf numFmtId="0" fontId="12" fillId="0" borderId="27"/>
    <xf numFmtId="0" fontId="12" fillId="0" borderId="27"/>
    <xf numFmtId="0" fontId="17" fillId="0" borderId="39"/>
    <xf numFmtId="0" fontId="17" fillId="0" borderId="39"/>
    <xf numFmtId="0" fontId="13" fillId="32" borderId="0"/>
    <xf numFmtId="0" fontId="13" fillId="32" borderId="0"/>
    <xf numFmtId="0" fontId="14" fillId="0" borderId="0"/>
    <xf numFmtId="0" fontId="14" fillId="0" borderId="0"/>
    <xf numFmtId="0" fontId="18" fillId="0" borderId="0"/>
    <xf numFmtId="0" fontId="18" fillId="0" borderId="0"/>
    <xf numFmtId="0" fontId="12" fillId="0" borderId="0">
      <alignment horizontal="left"/>
    </xf>
    <xf numFmtId="0" fontId="12" fillId="0" borderId="0"/>
    <xf numFmtId="0" fontId="17" fillId="0" borderId="0"/>
    <xf numFmtId="0" fontId="17" fillId="0" borderId="0"/>
    <xf numFmtId="0" fontId="13" fillId="0" borderId="0"/>
    <xf numFmtId="0" fontId="13" fillId="32" borderId="14"/>
    <xf numFmtId="0" fontId="13" fillId="32" borderId="14"/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0" fontId="13" fillId="32" borderId="40"/>
    <xf numFmtId="0" fontId="13" fillId="32" borderId="40"/>
    <xf numFmtId="0" fontId="12" fillId="0" borderId="9">
      <alignment horizontal="left" wrapText="1"/>
    </xf>
    <xf numFmtId="0" fontId="12" fillId="0" borderId="21">
      <alignment horizontal="left" wrapText="1" indent="1"/>
    </xf>
    <xf numFmtId="0" fontId="12" fillId="0" borderId="21">
      <alignment horizontal="left" wrapText="1" indent="1"/>
    </xf>
    <xf numFmtId="0" fontId="12" fillId="0" borderId="7">
      <alignment horizontal="left" wrapText="1" indent="2"/>
    </xf>
    <xf numFmtId="0" fontId="13" fillId="32" borderId="20"/>
    <xf numFmtId="0" fontId="13" fillId="32" borderId="20"/>
    <xf numFmtId="0" fontId="19" fillId="0" borderId="0">
      <alignment horizontal="center" wrapText="1"/>
    </xf>
    <xf numFmtId="0" fontId="19" fillId="0" borderId="0">
      <alignment horizontal="center" wrapText="1"/>
    </xf>
    <xf numFmtId="0" fontId="20" fillId="0" borderId="0">
      <alignment horizontal="center" vertical="top"/>
    </xf>
    <xf numFmtId="0" fontId="20" fillId="0" borderId="0">
      <alignment horizontal="center" vertical="top"/>
    </xf>
    <xf numFmtId="0" fontId="12" fillId="0" borderId="14">
      <alignment wrapText="1"/>
    </xf>
    <xf numFmtId="0" fontId="12" fillId="0" borderId="14">
      <alignment wrapText="1"/>
    </xf>
    <xf numFmtId="0" fontId="12" fillId="0" borderId="40">
      <alignment wrapText="1"/>
    </xf>
    <xf numFmtId="0" fontId="12" fillId="0" borderId="40">
      <alignment wrapText="1"/>
    </xf>
    <xf numFmtId="0" fontId="12" fillId="0" borderId="20">
      <alignment horizontal="left"/>
    </xf>
    <xf numFmtId="0" fontId="12" fillId="0" borderId="20">
      <alignment horizontal="left"/>
    </xf>
    <xf numFmtId="0" fontId="13" fillId="32" borderId="41"/>
    <xf numFmtId="0" fontId="13" fillId="32" borderId="41"/>
    <xf numFmtId="49" fontId="12" fillId="0" borderId="32">
      <alignment horizontal="center" wrapText="1"/>
    </xf>
    <xf numFmtId="49" fontId="12" fillId="0" borderId="32">
      <alignment horizontal="center" wrapText="1"/>
    </xf>
    <xf numFmtId="49" fontId="12" fillId="0" borderId="34">
      <alignment horizontal="center" wrapText="1"/>
    </xf>
    <xf numFmtId="49" fontId="12" fillId="0" borderId="34">
      <alignment horizontal="center" wrapText="1"/>
    </xf>
    <xf numFmtId="49" fontId="12" fillId="0" borderId="33">
      <alignment horizontal="center"/>
    </xf>
    <xf numFmtId="49" fontId="12" fillId="0" borderId="33">
      <alignment horizontal="center"/>
    </xf>
    <xf numFmtId="0" fontId="13" fillId="32" borderId="42"/>
    <xf numFmtId="0" fontId="13" fillId="32" borderId="42"/>
    <xf numFmtId="0" fontId="12" fillId="0" borderId="36"/>
    <xf numFmtId="0" fontId="12" fillId="0" borderId="36"/>
    <xf numFmtId="0" fontId="12" fillId="0" borderId="0">
      <alignment horizontal="center"/>
    </xf>
    <xf numFmtId="0" fontId="12" fillId="0" borderId="0">
      <alignment horizontal="center"/>
    </xf>
    <xf numFmtId="49" fontId="12" fillId="0" borderId="20"/>
    <xf numFmtId="49" fontId="12" fillId="0" borderId="20"/>
    <xf numFmtId="49" fontId="12" fillId="0" borderId="0"/>
    <xf numFmtId="49" fontId="12" fillId="0" borderId="11">
      <alignment horizontal="center"/>
    </xf>
    <xf numFmtId="49" fontId="12" fillId="0" borderId="11">
      <alignment horizontal="center"/>
    </xf>
    <xf numFmtId="49" fontId="12" fillId="0" borderId="8">
      <alignment horizontal="center"/>
    </xf>
    <xf numFmtId="49" fontId="12" fillId="0" borderId="8">
      <alignment horizontal="center"/>
    </xf>
    <xf numFmtId="49" fontId="12" fillId="0" borderId="5">
      <alignment horizontal="center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37">
      <alignment horizontal="center" vertical="center" wrapText="1"/>
    </xf>
    <xf numFmtId="49" fontId="12" fillId="0" borderId="37">
      <alignment horizontal="center" vertical="center" wrapText="1"/>
    </xf>
    <xf numFmtId="0" fontId="13" fillId="32" borderId="43"/>
    <xf numFmtId="0" fontId="13" fillId="32" borderId="43"/>
    <xf numFmtId="4" fontId="12" fillId="0" borderId="5">
      <alignment horizontal="right"/>
    </xf>
    <xf numFmtId="0" fontId="12" fillId="31" borderId="36"/>
    <xf numFmtId="0" fontId="12" fillId="31" borderId="36"/>
    <xf numFmtId="0" fontId="12" fillId="31" borderId="0"/>
    <xf numFmtId="0" fontId="19" fillId="0" borderId="0">
      <alignment horizontal="center" wrapText="1"/>
    </xf>
    <xf numFmtId="0" fontId="19" fillId="0" borderId="0">
      <alignment horizontal="center" wrapText="1"/>
    </xf>
    <xf numFmtId="0" fontId="21" fillId="0" borderId="44"/>
    <xf numFmtId="0" fontId="21" fillId="0" borderId="44"/>
    <xf numFmtId="49" fontId="22" fillId="0" borderId="45">
      <alignment horizontal="right"/>
    </xf>
    <xf numFmtId="49" fontId="22" fillId="0" borderId="45">
      <alignment horizontal="right"/>
    </xf>
    <xf numFmtId="0" fontId="12" fillId="0" borderId="45">
      <alignment horizontal="right"/>
    </xf>
    <xf numFmtId="0" fontId="12" fillId="0" borderId="45">
      <alignment horizontal="right"/>
    </xf>
    <xf numFmtId="0" fontId="21" fillId="0" borderId="14"/>
    <xf numFmtId="0" fontId="21" fillId="0" borderId="14"/>
    <xf numFmtId="0" fontId="12" fillId="0" borderId="37">
      <alignment horizontal="center"/>
    </xf>
    <xf numFmtId="0" fontId="12" fillId="0" borderId="37">
      <alignment horizontal="center"/>
    </xf>
    <xf numFmtId="49" fontId="13" fillId="0" borderId="46">
      <alignment horizontal="center"/>
    </xf>
    <xf numFmtId="49" fontId="13" fillId="0" borderId="46">
      <alignment horizontal="center"/>
    </xf>
    <xf numFmtId="164" fontId="12" fillId="0" borderId="18">
      <alignment horizontal="center"/>
    </xf>
    <xf numFmtId="164" fontId="12" fillId="0" borderId="18">
      <alignment horizontal="center"/>
    </xf>
    <xf numFmtId="0" fontId="12" fillId="0" borderId="47">
      <alignment horizontal="center"/>
    </xf>
    <xf numFmtId="0" fontId="12" fillId="0" borderId="47">
      <alignment horizontal="center"/>
    </xf>
    <xf numFmtId="49" fontId="12" fillId="0" borderId="19">
      <alignment horizontal="center"/>
    </xf>
    <xf numFmtId="49" fontId="12" fillId="0" borderId="19">
      <alignment horizontal="center"/>
    </xf>
    <xf numFmtId="49" fontId="12" fillId="0" borderId="18">
      <alignment horizontal="center"/>
    </xf>
    <xf numFmtId="49" fontId="12" fillId="0" borderId="18">
      <alignment horizontal="center"/>
    </xf>
    <xf numFmtId="0" fontId="12" fillId="0" borderId="18">
      <alignment horizontal="center"/>
    </xf>
    <xf numFmtId="0" fontId="12" fillId="0" borderId="18">
      <alignment horizontal="center"/>
    </xf>
    <xf numFmtId="49" fontId="12" fillId="0" borderId="48">
      <alignment horizontal="center"/>
    </xf>
    <xf numFmtId="49" fontId="12" fillId="0" borderId="48">
      <alignment horizontal="center"/>
    </xf>
    <xf numFmtId="0" fontId="17" fillId="0" borderId="36"/>
    <xf numFmtId="0" fontId="17" fillId="0" borderId="36"/>
    <xf numFmtId="0" fontId="21" fillId="0" borderId="0"/>
    <xf numFmtId="0" fontId="21" fillId="0" borderId="0"/>
    <xf numFmtId="0" fontId="13" fillId="0" borderId="49"/>
    <xf numFmtId="0" fontId="13" fillId="0" borderId="49"/>
    <xf numFmtId="0" fontId="13" fillId="0" borderId="39"/>
    <xf numFmtId="0" fontId="13" fillId="0" borderId="39"/>
    <xf numFmtId="4" fontId="12" fillId="0" borderId="7">
      <alignment horizontal="right"/>
    </xf>
    <xf numFmtId="49" fontId="12" fillId="0" borderId="27">
      <alignment horizontal="center"/>
    </xf>
    <xf numFmtId="49" fontId="12" fillId="0" borderId="27">
      <alignment horizontal="center"/>
    </xf>
    <xf numFmtId="0" fontId="12" fillId="0" borderId="50">
      <alignment horizontal="left" wrapText="1"/>
    </xf>
    <xf numFmtId="0" fontId="12" fillId="0" borderId="50">
      <alignment horizontal="left" wrapText="1"/>
    </xf>
    <xf numFmtId="0" fontId="12" fillId="0" borderId="26">
      <alignment horizontal="left" wrapText="1" indent="1"/>
    </xf>
    <xf numFmtId="0" fontId="12" fillId="0" borderId="26">
      <alignment horizontal="left" wrapText="1" indent="1"/>
    </xf>
    <xf numFmtId="0" fontId="12" fillId="0" borderId="18">
      <alignment horizontal="left" wrapText="1" indent="2"/>
    </xf>
    <xf numFmtId="0" fontId="12" fillId="0" borderId="18">
      <alignment horizontal="left" wrapText="1" indent="2"/>
    </xf>
    <xf numFmtId="0" fontId="13" fillId="32" borderId="51"/>
    <xf numFmtId="0" fontId="13" fillId="32" borderId="51"/>
    <xf numFmtId="0" fontId="12" fillId="31" borderId="23"/>
    <xf numFmtId="0" fontId="12" fillId="31" borderId="23"/>
    <xf numFmtId="0" fontId="19" fillId="0" borderId="0">
      <alignment horizontal="left" wrapText="1"/>
    </xf>
    <xf numFmtId="0" fontId="19" fillId="0" borderId="0">
      <alignment horizontal="left" wrapText="1"/>
    </xf>
    <xf numFmtId="49" fontId="13" fillId="0" borderId="0"/>
    <xf numFmtId="49" fontId="13" fillId="0" borderId="0"/>
    <xf numFmtId="0" fontId="12" fillId="0" borderId="0">
      <alignment horizontal="right"/>
    </xf>
    <xf numFmtId="0" fontId="12" fillId="0" borderId="0">
      <alignment horizontal="right"/>
    </xf>
    <xf numFmtId="49" fontId="12" fillId="0" borderId="0">
      <alignment horizontal="right"/>
    </xf>
    <xf numFmtId="49" fontId="12" fillId="0" borderId="0">
      <alignment horizontal="right"/>
    </xf>
    <xf numFmtId="0" fontId="12" fillId="0" borderId="0">
      <alignment horizontal="left" wrapText="1"/>
    </xf>
    <xf numFmtId="0" fontId="12" fillId="0" borderId="0">
      <alignment horizontal="left" wrapText="1"/>
    </xf>
    <xf numFmtId="0" fontId="12" fillId="0" borderId="14">
      <alignment horizontal="left"/>
    </xf>
    <xf numFmtId="0" fontId="12" fillId="0" borderId="14">
      <alignment horizontal="left"/>
    </xf>
    <xf numFmtId="0" fontId="12" fillId="0" borderId="22">
      <alignment horizontal="left" wrapText="1"/>
    </xf>
    <xf numFmtId="0" fontId="12" fillId="0" borderId="22">
      <alignment horizontal="left" wrapText="1"/>
    </xf>
    <xf numFmtId="0" fontId="12" fillId="0" borderId="40"/>
    <xf numFmtId="0" fontId="12" fillId="0" borderId="40"/>
    <xf numFmtId="0" fontId="14" fillId="0" borderId="52">
      <alignment horizontal="left" wrapText="1"/>
    </xf>
    <xf numFmtId="0" fontId="14" fillId="0" borderId="52">
      <alignment horizontal="left" wrapText="1"/>
    </xf>
    <xf numFmtId="0" fontId="12" fillId="0" borderId="15">
      <alignment horizontal="left" wrapText="1" indent="2"/>
    </xf>
    <xf numFmtId="0" fontId="12" fillId="0" borderId="15">
      <alignment horizontal="left" wrapText="1" indent="2"/>
    </xf>
    <xf numFmtId="49" fontId="12" fillId="0" borderId="0">
      <alignment horizontal="center" wrapText="1"/>
    </xf>
    <xf numFmtId="49" fontId="12" fillId="0" borderId="0">
      <alignment horizontal="center" wrapText="1"/>
    </xf>
    <xf numFmtId="49" fontId="12" fillId="0" borderId="33">
      <alignment horizontal="center" wrapText="1"/>
    </xf>
    <xf numFmtId="49" fontId="12" fillId="0" borderId="33">
      <alignment horizontal="center" wrapText="1"/>
    </xf>
    <xf numFmtId="0" fontId="12" fillId="0" borderId="53"/>
    <xf numFmtId="0" fontId="12" fillId="0" borderId="53"/>
    <xf numFmtId="0" fontId="12" fillId="0" borderId="54">
      <alignment horizontal="center" wrapText="1"/>
    </xf>
    <xf numFmtId="0" fontId="12" fillId="0" borderId="54">
      <alignment horizontal="center" wrapText="1"/>
    </xf>
    <xf numFmtId="0" fontId="13" fillId="32" borderId="36"/>
    <xf numFmtId="0" fontId="13" fillId="32" borderId="36"/>
    <xf numFmtId="49" fontId="12" fillId="0" borderId="25">
      <alignment horizontal="center"/>
    </xf>
    <xf numFmtId="49" fontId="12" fillId="0" borderId="25">
      <alignment horizontal="center"/>
    </xf>
    <xf numFmtId="0" fontId="13" fillId="0" borderId="36"/>
    <xf numFmtId="0" fontId="13" fillId="0" borderId="36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  <xf numFmtId="0" fontId="10" fillId="0" borderId="0"/>
    <xf numFmtId="0" fontId="10" fillId="0" borderId="0"/>
    <xf numFmtId="0" fontId="5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5" borderId="1" applyNumberFormat="0" applyFont="0" applyAlignment="0" applyProtection="0"/>
    <xf numFmtId="0" fontId="7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81">
    <xf numFmtId="0" fontId="0" fillId="0" borderId="0" xfId="0"/>
    <xf numFmtId="0" fontId="11" fillId="0" borderId="0" xfId="0" applyFont="1" applyAlignment="1" applyProtection="1">
      <alignment horizontal="center" vertical="top"/>
      <protection locked="0"/>
    </xf>
    <xf numFmtId="0" fontId="11" fillId="0" borderId="0" xfId="0" applyFont="1" applyProtection="1">
      <protection locked="0"/>
    </xf>
    <xf numFmtId="0" fontId="23" fillId="0" borderId="0" xfId="0" applyFont="1" applyAlignment="1" applyProtection="1">
      <alignment horizontal="center" vertical="top"/>
      <protection locked="0"/>
    </xf>
    <xf numFmtId="0" fontId="23" fillId="0" borderId="0" xfId="0" applyFont="1" applyProtection="1">
      <protection locked="0"/>
    </xf>
    <xf numFmtId="49" fontId="24" fillId="0" borderId="0" xfId="2" applyNumberFormat="1" applyFont="1" applyAlignment="1" applyProtection="1">
      <alignment horizontal="center" vertical="top"/>
    </xf>
    <xf numFmtId="0" fontId="24" fillId="0" borderId="0" xfId="3" applyNumberFormat="1" applyFont="1" applyProtection="1">
      <alignment horizontal="left"/>
    </xf>
    <xf numFmtId="49" fontId="24" fillId="0" borderId="0" xfId="2" applyNumberFormat="1" applyFont="1" applyProtection="1"/>
    <xf numFmtId="0" fontId="24" fillId="0" borderId="0" xfId="4" applyNumberFormat="1" applyFont="1" applyProtection="1"/>
    <xf numFmtId="0" fontId="23" fillId="30" borderId="0" xfId="1" applyFont="1" applyFill="1" applyAlignment="1">
      <alignment horizontal="right" vertical="center"/>
    </xf>
    <xf numFmtId="4" fontId="25" fillId="0" borderId="6" xfId="8" applyNumberFormat="1" applyFont="1" applyBorder="1" applyAlignment="1" applyProtection="1">
      <alignment horizontal="center"/>
    </xf>
    <xf numFmtId="4" fontId="24" fillId="0" borderId="5" xfId="7" applyNumberFormat="1" applyFont="1" applyBorder="1" applyProtection="1">
      <alignment horizontal="right"/>
    </xf>
    <xf numFmtId="4" fontId="25" fillId="0" borderId="10" xfId="7" applyNumberFormat="1" applyFont="1" applyBorder="1" applyProtection="1">
      <alignment horizontal="right"/>
    </xf>
    <xf numFmtId="4" fontId="23" fillId="0" borderId="0" xfId="0" applyNumberFormat="1" applyFont="1" applyProtection="1">
      <protection locked="0"/>
    </xf>
    <xf numFmtId="4" fontId="25" fillId="0" borderId="6" xfId="8" applyNumberFormat="1" applyFont="1" applyBorder="1" applyAlignment="1" applyProtection="1">
      <alignment horizontal="center" vertical="center"/>
    </xf>
    <xf numFmtId="0" fontId="11" fillId="0" borderId="57" xfId="0" applyFont="1" applyFill="1" applyBorder="1" applyAlignment="1">
      <alignment horizontal="left" vertical="center" wrapText="1"/>
    </xf>
    <xf numFmtId="0" fontId="26" fillId="33" borderId="4" xfId="0" applyFont="1" applyFill="1" applyBorder="1" applyAlignment="1">
      <alignment vertical="center" wrapText="1"/>
    </xf>
    <xf numFmtId="0" fontId="26" fillId="33" borderId="57" xfId="0" applyFont="1" applyFill="1" applyBorder="1" applyAlignment="1">
      <alignment vertical="center" wrapText="1"/>
    </xf>
    <xf numFmtId="4" fontId="25" fillId="0" borderId="13" xfId="8" applyNumberFormat="1" applyFont="1" applyBorder="1" applyAlignment="1" applyProtection="1">
      <alignment horizontal="center" vertical="center"/>
    </xf>
    <xf numFmtId="4" fontId="24" fillId="0" borderId="13" xfId="7" applyNumberFormat="1" applyFont="1" applyBorder="1" applyAlignment="1" applyProtection="1">
      <alignment horizontal="center"/>
    </xf>
    <xf numFmtId="4" fontId="26" fillId="33" borderId="57" xfId="0" applyNumberFormat="1" applyFont="1" applyFill="1" applyBorder="1" applyAlignment="1">
      <alignment horizontal="center" vertical="center"/>
    </xf>
    <xf numFmtId="4" fontId="11" fillId="30" borderId="57" xfId="0" applyNumberFormat="1" applyFont="1" applyFill="1" applyBorder="1" applyAlignment="1">
      <alignment horizontal="center" vertical="center" wrapText="1"/>
    </xf>
    <xf numFmtId="4" fontId="26" fillId="33" borderId="57" xfId="0" applyNumberFormat="1" applyFont="1" applyFill="1" applyBorder="1" applyAlignment="1">
      <alignment horizontal="center" vertical="center" wrapText="1"/>
    </xf>
    <xf numFmtId="4" fontId="25" fillId="0" borderId="13" xfId="7" applyNumberFormat="1" applyFont="1" applyBorder="1" applyProtection="1">
      <alignment horizontal="right"/>
    </xf>
    <xf numFmtId="1" fontId="26" fillId="30" borderId="57" xfId="0" quotePrefix="1" applyNumberFormat="1" applyFont="1" applyFill="1" applyBorder="1" applyAlignment="1">
      <alignment vertical="center" wrapText="1"/>
    </xf>
    <xf numFmtId="0" fontId="26" fillId="30" borderId="57" xfId="0" applyNumberFormat="1" applyFont="1" applyFill="1" applyBorder="1" applyAlignment="1">
      <alignment horizontal="left" vertical="center" wrapText="1"/>
    </xf>
    <xf numFmtId="1" fontId="26" fillId="0" borderId="57" xfId="0" applyNumberFormat="1" applyFont="1" applyFill="1" applyBorder="1" applyAlignment="1">
      <alignment vertical="top" wrapText="1"/>
    </xf>
    <xf numFmtId="0" fontId="26" fillId="34" borderId="57" xfId="0" applyFont="1" applyFill="1" applyBorder="1" applyAlignment="1">
      <alignment horizontal="left" vertical="top" wrapText="1"/>
    </xf>
    <xf numFmtId="1" fontId="26" fillId="34" borderId="57" xfId="0" applyNumberFormat="1" applyFont="1" applyFill="1" applyBorder="1" applyAlignment="1">
      <alignment vertical="top" shrinkToFit="1"/>
    </xf>
    <xf numFmtId="1" fontId="11" fillId="0" borderId="57" xfId="0" applyNumberFormat="1" applyFont="1" applyFill="1" applyBorder="1" applyAlignment="1">
      <alignment vertical="top" wrapText="1"/>
    </xf>
    <xf numFmtId="0" fontId="11" fillId="0" borderId="57" xfId="0" applyFont="1" applyFill="1" applyBorder="1" applyAlignment="1">
      <alignment vertical="top" wrapText="1"/>
    </xf>
    <xf numFmtId="1" fontId="11" fillId="0" borderId="57" xfId="0" applyNumberFormat="1" applyFont="1" applyBorder="1" applyAlignment="1">
      <alignment vertical="top"/>
    </xf>
    <xf numFmtId="0" fontId="11" fillId="0" borderId="57" xfId="0" applyFont="1" applyBorder="1" applyAlignment="1">
      <alignment vertical="center" wrapText="1"/>
    </xf>
    <xf numFmtId="1" fontId="11" fillId="35" borderId="57" xfId="0" applyNumberFormat="1" applyFont="1" applyFill="1" applyBorder="1" applyAlignment="1">
      <alignment vertical="top" shrinkToFit="1"/>
    </xf>
    <xf numFmtId="0" fontId="11" fillId="35" borderId="57" xfId="0" applyFont="1" applyFill="1" applyBorder="1" applyAlignment="1">
      <alignment vertical="top" wrapText="1"/>
    </xf>
    <xf numFmtId="1" fontId="27" fillId="0" borderId="57" xfId="0" applyNumberFormat="1" applyFont="1" applyBorder="1" applyAlignment="1">
      <alignment vertical="top" wrapText="1"/>
    </xf>
    <xf numFmtId="0" fontId="27" fillId="0" borderId="57" xfId="0" applyFont="1" applyBorder="1" applyAlignment="1">
      <alignment horizontal="justify" vertical="top" wrapText="1"/>
    </xf>
    <xf numFmtId="1" fontId="11" fillId="34" borderId="57" xfId="0" applyNumberFormat="1" applyFont="1" applyFill="1" applyBorder="1" applyAlignment="1">
      <alignment vertical="top" shrinkToFit="1"/>
    </xf>
    <xf numFmtId="0" fontId="11" fillId="34" borderId="57" xfId="0" applyFont="1" applyFill="1" applyBorder="1" applyAlignment="1">
      <alignment vertical="top" wrapText="1"/>
    </xf>
    <xf numFmtId="0" fontId="11" fillId="34" borderId="57" xfId="0" applyFont="1" applyFill="1" applyBorder="1" applyAlignment="1">
      <alignment horizontal="left" vertical="top" wrapText="1"/>
    </xf>
    <xf numFmtId="1" fontId="26" fillId="35" borderId="57" xfId="0" applyNumberFormat="1" applyFont="1" applyFill="1" applyBorder="1" applyAlignment="1">
      <alignment shrinkToFit="1"/>
    </xf>
    <xf numFmtId="0" fontId="26" fillId="35" borderId="57" xfId="0" applyFont="1" applyFill="1" applyBorder="1" applyAlignment="1">
      <alignment wrapText="1"/>
    </xf>
    <xf numFmtId="1" fontId="11" fillId="35" borderId="57" xfId="0" applyNumberFormat="1" applyFont="1" applyFill="1" applyBorder="1" applyAlignment="1">
      <alignment shrinkToFit="1"/>
    </xf>
    <xf numFmtId="0" fontId="11" fillId="35" borderId="57" xfId="0" applyFont="1" applyFill="1" applyBorder="1" applyAlignment="1">
      <alignment wrapText="1"/>
    </xf>
    <xf numFmtId="0" fontId="26" fillId="0" borderId="57" xfId="0" applyFont="1" applyFill="1" applyBorder="1" applyAlignment="1">
      <alignment horizontal="left" vertical="top" wrapText="1"/>
    </xf>
    <xf numFmtId="0" fontId="11" fillId="0" borderId="57" xfId="0" applyFont="1" applyFill="1" applyBorder="1" applyAlignment="1">
      <alignment horizontal="left" vertical="top" wrapText="1"/>
    </xf>
    <xf numFmtId="1" fontId="28" fillId="0" borderId="57" xfId="0" applyNumberFormat="1" applyFont="1" applyBorder="1" applyAlignment="1">
      <alignment vertical="top" wrapText="1"/>
    </xf>
    <xf numFmtId="0" fontId="28" fillId="0" borderId="57" xfId="0" applyFont="1" applyBorder="1" applyAlignment="1">
      <alignment horizontal="justify" vertical="top" wrapText="1"/>
    </xf>
    <xf numFmtId="4" fontId="25" fillId="30" borderId="13" xfId="7" applyNumberFormat="1" applyFont="1" applyFill="1" applyBorder="1" applyProtection="1">
      <alignment horizontal="right"/>
    </xf>
    <xf numFmtId="4" fontId="25" fillId="30" borderId="6" xfId="7" applyNumberFormat="1" applyFont="1" applyFill="1" applyBorder="1" applyProtection="1">
      <alignment horizontal="right"/>
    </xf>
    <xf numFmtId="1" fontId="26" fillId="30" borderId="57" xfId="0" applyNumberFormat="1" applyFont="1" applyFill="1" applyBorder="1" applyAlignment="1">
      <alignment vertical="center" wrapText="1"/>
    </xf>
    <xf numFmtId="4" fontId="24" fillId="0" borderId="10" xfId="7" applyNumberFormat="1" applyFont="1" applyBorder="1" applyProtection="1">
      <alignment horizontal="right"/>
    </xf>
    <xf numFmtId="0" fontId="11" fillId="0" borderId="4" xfId="0" applyFont="1" applyFill="1" applyBorder="1" applyAlignment="1">
      <alignment horizontal="left" vertical="center" wrapText="1"/>
    </xf>
    <xf numFmtId="4" fontId="25" fillId="0" borderId="0" xfId="8" applyNumberFormat="1" applyFont="1" applyBorder="1" applyAlignment="1" applyProtection="1">
      <alignment horizontal="center" vertical="center"/>
    </xf>
    <xf numFmtId="4" fontId="24" fillId="0" borderId="0" xfId="7" applyNumberFormat="1" applyFont="1" applyBorder="1" applyAlignment="1" applyProtection="1">
      <alignment horizontal="center"/>
    </xf>
    <xf numFmtId="4" fontId="11" fillId="30" borderId="2" xfId="0" applyNumberFormat="1" applyFont="1" applyFill="1" applyBorder="1" applyAlignment="1">
      <alignment horizontal="center" vertical="center" wrapText="1"/>
    </xf>
    <xf numFmtId="4" fontId="26" fillId="36" borderId="57" xfId="0" applyNumberFormat="1" applyFont="1" applyFill="1" applyBorder="1" applyAlignment="1">
      <alignment horizontal="center" vertical="center" wrapText="1"/>
    </xf>
    <xf numFmtId="4" fontId="25" fillId="0" borderId="5" xfId="7" applyNumberFormat="1" applyFont="1" applyBorder="1" applyProtection="1">
      <alignment horizontal="right"/>
    </xf>
    <xf numFmtId="4" fontId="25" fillId="0" borderId="58" xfId="7" applyNumberFormat="1" applyFont="1" applyBorder="1" applyProtection="1">
      <alignment horizontal="right"/>
    </xf>
    <xf numFmtId="4" fontId="24" fillId="0" borderId="40" xfId="7" applyNumberFormat="1" applyFont="1" applyBorder="1" applyProtection="1">
      <alignment horizontal="right"/>
    </xf>
    <xf numFmtId="4" fontId="25" fillId="0" borderId="59" xfId="8" applyNumberFormat="1" applyFont="1" applyBorder="1" applyAlignment="1" applyProtection="1">
      <alignment horizontal="center"/>
    </xf>
    <xf numFmtId="4" fontId="24" fillId="0" borderId="60" xfId="7" applyNumberFormat="1" applyFont="1" applyBorder="1" applyProtection="1">
      <alignment horizontal="right"/>
    </xf>
    <xf numFmtId="4" fontId="24" fillId="0" borderId="8" xfId="7" applyNumberFormat="1" applyFont="1" applyBorder="1" applyAlignment="1" applyProtection="1">
      <alignment horizontal="right"/>
    </xf>
    <xf numFmtId="4" fontId="24" fillId="0" borderId="57" xfId="7" applyNumberFormat="1" applyFont="1" applyBorder="1" applyProtection="1">
      <alignment horizontal="right"/>
    </xf>
    <xf numFmtId="4" fontId="25" fillId="0" borderId="5" xfId="295" applyNumberFormat="1" applyFont="1" applyBorder="1" applyAlignment="1" applyProtection="1">
      <alignment horizontal="right" shrinkToFit="1"/>
    </xf>
    <xf numFmtId="4" fontId="24" fillId="0" borderId="57" xfId="0" applyNumberFormat="1" applyFont="1" applyBorder="1" applyAlignment="1">
      <alignment horizontal="right"/>
    </xf>
    <xf numFmtId="2" fontId="24" fillId="0" borderId="57" xfId="0" applyNumberFormat="1" applyFont="1" applyBorder="1" applyAlignment="1">
      <alignment horizontal="right"/>
    </xf>
    <xf numFmtId="1" fontId="28" fillId="0" borderId="55" xfId="0" applyNumberFormat="1" applyFont="1" applyBorder="1" applyAlignment="1">
      <alignment vertical="top" wrapText="1"/>
    </xf>
    <xf numFmtId="0" fontId="28" fillId="0" borderId="56" xfId="0" applyFont="1" applyBorder="1" applyAlignment="1">
      <alignment horizontal="justify" vertical="top" wrapText="1"/>
    </xf>
    <xf numFmtId="1" fontId="27" fillId="0" borderId="55" xfId="0" applyNumberFormat="1" applyFont="1" applyBorder="1" applyAlignment="1">
      <alignment vertical="top" wrapText="1"/>
    </xf>
    <xf numFmtId="0" fontId="27" fillId="0" borderId="56" xfId="0" applyFont="1" applyBorder="1" applyAlignment="1">
      <alignment horizontal="justify" vertical="top" wrapText="1"/>
    </xf>
    <xf numFmtId="0" fontId="25" fillId="0" borderId="55" xfId="9" applyNumberFormat="1" applyFont="1" applyBorder="1" applyAlignment="1" applyProtection="1">
      <alignment horizontal="left" wrapText="1"/>
    </xf>
    <xf numFmtId="0" fontId="25" fillId="0" borderId="56" xfId="9" applyNumberFormat="1" applyFont="1" applyBorder="1" applyAlignment="1" applyProtection="1">
      <alignment horizontal="left" wrapText="1"/>
    </xf>
    <xf numFmtId="0" fontId="11" fillId="0" borderId="0" xfId="1" applyFont="1" applyFill="1" applyAlignment="1">
      <alignment horizontal="left" vertical="center" wrapText="1"/>
    </xf>
    <xf numFmtId="0" fontId="26" fillId="0" borderId="0" xfId="0" applyFont="1" applyAlignment="1" applyProtection="1">
      <alignment horizontal="center"/>
      <protection locked="0"/>
    </xf>
    <xf numFmtId="49" fontId="23" fillId="0" borderId="2" xfId="1" applyNumberFormat="1" applyFont="1" applyFill="1" applyBorder="1" applyAlignment="1">
      <alignment horizontal="center" vertical="center" wrapText="1" shrinkToFit="1"/>
    </xf>
    <xf numFmtId="49" fontId="23" fillId="0" borderId="3" xfId="1" applyNumberFormat="1" applyFont="1" applyFill="1" applyBorder="1" applyAlignment="1">
      <alignment horizontal="center" vertical="center" wrapText="1" shrinkToFit="1"/>
    </xf>
    <xf numFmtId="49" fontId="23" fillId="0" borderId="4" xfId="1" applyNumberFormat="1" applyFont="1" applyFill="1" applyBorder="1" applyAlignment="1">
      <alignment horizontal="center" vertical="center" wrapText="1" shrinkToFit="1"/>
    </xf>
    <xf numFmtId="49" fontId="23" fillId="30" borderId="2" xfId="1" applyNumberFormat="1" applyFont="1" applyFill="1" applyBorder="1" applyAlignment="1">
      <alignment horizontal="center" vertical="center" wrapText="1" shrinkToFit="1"/>
    </xf>
    <xf numFmtId="49" fontId="23" fillId="30" borderId="3" xfId="1" applyNumberFormat="1" applyFont="1" applyFill="1" applyBorder="1" applyAlignment="1">
      <alignment horizontal="center" vertical="center" wrapText="1" shrinkToFit="1"/>
    </xf>
    <xf numFmtId="49" fontId="23" fillId="30" borderId="4" xfId="1" applyNumberFormat="1" applyFont="1" applyFill="1" applyBorder="1" applyAlignment="1">
      <alignment horizontal="center" vertical="center" wrapText="1" shrinkToFit="1"/>
    </xf>
  </cellXfs>
  <cellStyles count="415">
    <cellStyle name="20% - Акцент1 2" xfId="12"/>
    <cellStyle name="20% - Акцент2 2" xfId="13"/>
    <cellStyle name="20% - Акцент3 2" xfId="14"/>
    <cellStyle name="20% - Акцент4 2" xfId="15"/>
    <cellStyle name="20% - Акцент5 2" xfId="16"/>
    <cellStyle name="20% - Акцент6 2" xfId="17"/>
    <cellStyle name="40% - Акцент1 2" xfId="18"/>
    <cellStyle name="40% - Акцент2 2" xfId="19"/>
    <cellStyle name="40% - Акцент3 2" xfId="20"/>
    <cellStyle name="40% - Акцент4 2" xfId="21"/>
    <cellStyle name="40% - Акцент5 2" xfId="22"/>
    <cellStyle name="40% - Акцент6 2" xfId="23"/>
    <cellStyle name="60% - Акцент1 2" xfId="24"/>
    <cellStyle name="60% - Акцент2 2" xfId="25"/>
    <cellStyle name="60% - Акцент3 2" xfId="26"/>
    <cellStyle name="60% - Акцент4 2" xfId="27"/>
    <cellStyle name="60% - Акцент5 2" xfId="28"/>
    <cellStyle name="60% - Акцент6 2" xfId="29"/>
    <cellStyle name="br" xfId="30"/>
    <cellStyle name="br 2" xfId="31"/>
    <cellStyle name="col" xfId="32"/>
    <cellStyle name="col 2" xfId="33"/>
    <cellStyle name="style0" xfId="34"/>
    <cellStyle name="style0 2" xfId="35"/>
    <cellStyle name="td" xfId="36"/>
    <cellStyle name="td 2" xfId="37"/>
    <cellStyle name="tr" xfId="38"/>
    <cellStyle name="tr 2" xfId="39"/>
    <cellStyle name="xl100" xfId="40"/>
    <cellStyle name="xl100 2" xfId="41"/>
    <cellStyle name="xl101" xfId="42"/>
    <cellStyle name="xl101 2" xfId="43"/>
    <cellStyle name="xl102" xfId="44"/>
    <cellStyle name="xl102 2" xfId="45"/>
    <cellStyle name="xl103" xfId="46"/>
    <cellStyle name="xl103 2" xfId="47"/>
    <cellStyle name="xl104" xfId="48"/>
    <cellStyle name="xl104 2" xfId="49"/>
    <cellStyle name="xl105" xfId="50"/>
    <cellStyle name="xl105 2" xfId="51"/>
    <cellStyle name="xl106" xfId="52"/>
    <cellStyle name="xl106 2" xfId="53"/>
    <cellStyle name="xl107" xfId="54"/>
    <cellStyle name="xl107 2" xfId="55"/>
    <cellStyle name="xl108" xfId="56"/>
    <cellStyle name="xl108 2" xfId="57"/>
    <cellStyle name="xl109" xfId="58"/>
    <cellStyle name="xl109 2" xfId="59"/>
    <cellStyle name="xl110" xfId="60"/>
    <cellStyle name="xl110 2" xfId="61"/>
    <cellStyle name="xl111" xfId="62"/>
    <cellStyle name="xl111 2" xfId="63"/>
    <cellStyle name="xl112" xfId="64"/>
    <cellStyle name="xl112 2" xfId="65"/>
    <cellStyle name="xl113" xfId="66"/>
    <cellStyle name="xl113 2" xfId="67"/>
    <cellStyle name="xl114" xfId="68"/>
    <cellStyle name="xl114 2" xfId="69"/>
    <cellStyle name="xl115" xfId="70"/>
    <cellStyle name="xl115 2" xfId="71"/>
    <cellStyle name="xl116" xfId="72"/>
    <cellStyle name="xl116 2" xfId="73"/>
    <cellStyle name="xl117" xfId="74"/>
    <cellStyle name="xl117 2" xfId="75"/>
    <cellStyle name="xl118" xfId="76"/>
    <cellStyle name="xl118 2" xfId="77"/>
    <cellStyle name="xl119" xfId="78"/>
    <cellStyle name="xl119 2" xfId="79"/>
    <cellStyle name="xl120" xfId="80"/>
    <cellStyle name="xl120 2" xfId="81"/>
    <cellStyle name="xl121" xfId="82"/>
    <cellStyle name="xl121 2" xfId="83"/>
    <cellStyle name="xl122" xfId="84"/>
    <cellStyle name="xl122 2" xfId="85"/>
    <cellStyle name="xl123" xfId="86"/>
    <cellStyle name="xl123 2" xfId="87"/>
    <cellStyle name="xl124" xfId="88"/>
    <cellStyle name="xl124 2" xfId="89"/>
    <cellStyle name="xl125" xfId="90"/>
    <cellStyle name="xl125 2" xfId="91"/>
    <cellStyle name="xl126" xfId="92"/>
    <cellStyle name="xl126 2" xfId="93"/>
    <cellStyle name="xl127" xfId="94"/>
    <cellStyle name="xl127 2" xfId="95"/>
    <cellStyle name="xl128" xfId="96"/>
    <cellStyle name="xl128 2" xfId="97"/>
    <cellStyle name="xl129" xfId="98"/>
    <cellStyle name="xl129 2" xfId="99"/>
    <cellStyle name="xl130" xfId="100"/>
    <cellStyle name="xl130 2" xfId="101"/>
    <cellStyle name="xl131" xfId="102"/>
    <cellStyle name="xl131 2" xfId="103"/>
    <cellStyle name="xl132" xfId="104"/>
    <cellStyle name="xl132 2" xfId="105"/>
    <cellStyle name="xl133" xfId="106"/>
    <cellStyle name="xl133 2" xfId="107"/>
    <cellStyle name="xl134" xfId="108"/>
    <cellStyle name="xl134 2" xfId="109"/>
    <cellStyle name="xl135" xfId="110"/>
    <cellStyle name="xl135 2" xfId="111"/>
    <cellStyle name="xl136" xfId="112"/>
    <cellStyle name="xl136 2" xfId="113"/>
    <cellStyle name="xl137" xfId="114"/>
    <cellStyle name="xl137 2" xfId="115"/>
    <cellStyle name="xl138" xfId="116"/>
    <cellStyle name="xl138 2" xfId="117"/>
    <cellStyle name="xl139" xfId="118"/>
    <cellStyle name="xl139 2" xfId="119"/>
    <cellStyle name="xl140" xfId="120"/>
    <cellStyle name="xl140 2" xfId="121"/>
    <cellStyle name="xl141" xfId="122"/>
    <cellStyle name="xl141 2" xfId="123"/>
    <cellStyle name="xl142" xfId="124"/>
    <cellStyle name="xl142 2" xfId="125"/>
    <cellStyle name="xl143" xfId="126"/>
    <cellStyle name="xl143 2" xfId="127"/>
    <cellStyle name="xl144" xfId="128"/>
    <cellStyle name="xl144 2" xfId="129"/>
    <cellStyle name="xl145" xfId="130"/>
    <cellStyle name="xl145 2" xfId="131"/>
    <cellStyle name="xl146" xfId="132"/>
    <cellStyle name="xl146 2" xfId="133"/>
    <cellStyle name="xl147" xfId="134"/>
    <cellStyle name="xl147 2" xfId="135"/>
    <cellStyle name="xl148" xfId="136"/>
    <cellStyle name="xl148 2" xfId="137"/>
    <cellStyle name="xl149" xfId="138"/>
    <cellStyle name="xl149 2" xfId="139"/>
    <cellStyle name="xl150" xfId="140"/>
    <cellStyle name="xl150 2" xfId="141"/>
    <cellStyle name="xl151" xfId="142"/>
    <cellStyle name="xl151 2" xfId="143"/>
    <cellStyle name="xl152" xfId="144"/>
    <cellStyle name="xl152 2" xfId="145"/>
    <cellStyle name="xl153" xfId="146"/>
    <cellStyle name="xl153 2" xfId="147"/>
    <cellStyle name="xl154" xfId="148"/>
    <cellStyle name="xl154 2" xfId="149"/>
    <cellStyle name="xl155" xfId="150"/>
    <cellStyle name="xl155 2" xfId="151"/>
    <cellStyle name="xl156" xfId="152"/>
    <cellStyle name="xl156 2" xfId="153"/>
    <cellStyle name="xl157" xfId="154"/>
    <cellStyle name="xl157 2" xfId="155"/>
    <cellStyle name="xl158" xfId="156"/>
    <cellStyle name="xl158 2" xfId="157"/>
    <cellStyle name="xl159" xfId="158"/>
    <cellStyle name="xl159 2" xfId="159"/>
    <cellStyle name="xl160" xfId="160"/>
    <cellStyle name="xl160 2" xfId="161"/>
    <cellStyle name="xl161" xfId="162"/>
    <cellStyle name="xl161 2" xfId="163"/>
    <cellStyle name="xl162" xfId="164"/>
    <cellStyle name="xl162 2" xfId="165"/>
    <cellStyle name="xl163" xfId="166"/>
    <cellStyle name="xl163 2" xfId="167"/>
    <cellStyle name="xl164" xfId="168"/>
    <cellStyle name="xl164 2" xfId="169"/>
    <cellStyle name="xl165" xfId="170"/>
    <cellStyle name="xl165 2" xfId="171"/>
    <cellStyle name="xl166" xfId="172"/>
    <cellStyle name="xl166 2" xfId="173"/>
    <cellStyle name="xl167" xfId="174"/>
    <cellStyle name="xl167 2" xfId="175"/>
    <cellStyle name="xl168" xfId="176"/>
    <cellStyle name="xl168 2" xfId="177"/>
    <cellStyle name="xl169" xfId="178"/>
    <cellStyle name="xl169 2" xfId="179"/>
    <cellStyle name="xl170" xfId="180"/>
    <cellStyle name="xl170 2" xfId="181"/>
    <cellStyle name="xl171" xfId="182"/>
    <cellStyle name="xl171 2" xfId="183"/>
    <cellStyle name="xl172" xfId="184"/>
    <cellStyle name="xl172 2" xfId="185"/>
    <cellStyle name="xl173" xfId="186"/>
    <cellStyle name="xl173 2" xfId="187"/>
    <cellStyle name="xl174" xfId="188"/>
    <cellStyle name="xl174 2" xfId="189"/>
    <cellStyle name="xl175" xfId="190"/>
    <cellStyle name="xl175 2" xfId="191"/>
    <cellStyle name="xl176" xfId="192"/>
    <cellStyle name="xl176 2" xfId="193"/>
    <cellStyle name="xl177" xfId="194"/>
    <cellStyle name="xl177 2" xfId="195"/>
    <cellStyle name="xl178" xfId="196"/>
    <cellStyle name="xl178 2" xfId="197"/>
    <cellStyle name="xl179" xfId="198"/>
    <cellStyle name="xl179 2" xfId="199"/>
    <cellStyle name="xl180" xfId="200"/>
    <cellStyle name="xl180 2" xfId="201"/>
    <cellStyle name="xl181" xfId="202"/>
    <cellStyle name="xl181 2" xfId="203"/>
    <cellStyle name="xl182" xfId="204"/>
    <cellStyle name="xl182 2" xfId="205"/>
    <cellStyle name="xl183" xfId="206"/>
    <cellStyle name="xl183 2" xfId="207"/>
    <cellStyle name="xl184" xfId="208"/>
    <cellStyle name="xl184 2" xfId="209"/>
    <cellStyle name="xl185" xfId="210"/>
    <cellStyle name="xl185 2" xfId="211"/>
    <cellStyle name="xl186" xfId="212"/>
    <cellStyle name="xl186 2" xfId="213"/>
    <cellStyle name="xl187" xfId="214"/>
    <cellStyle name="xl187 2" xfId="215"/>
    <cellStyle name="xl188" xfId="216"/>
    <cellStyle name="xl188 2" xfId="217"/>
    <cellStyle name="xl189" xfId="218"/>
    <cellStyle name="xl189 2" xfId="219"/>
    <cellStyle name="xl190" xfId="220"/>
    <cellStyle name="xl190 2" xfId="221"/>
    <cellStyle name="xl191" xfId="222"/>
    <cellStyle name="xl191 2" xfId="223"/>
    <cellStyle name="xl192" xfId="224"/>
    <cellStyle name="xl192 2" xfId="225"/>
    <cellStyle name="xl193" xfId="226"/>
    <cellStyle name="xl193 2" xfId="227"/>
    <cellStyle name="xl194" xfId="228"/>
    <cellStyle name="xl194 2" xfId="229"/>
    <cellStyle name="xl195" xfId="230"/>
    <cellStyle name="xl195 2" xfId="231"/>
    <cellStyle name="xl196" xfId="232"/>
    <cellStyle name="xl196 2" xfId="233"/>
    <cellStyle name="xl197" xfId="234"/>
    <cellStyle name="xl197 2" xfId="235"/>
    <cellStyle name="xl198" xfId="236"/>
    <cellStyle name="xl198 2" xfId="237"/>
    <cellStyle name="xl199" xfId="238"/>
    <cellStyle name="xl199 2" xfId="239"/>
    <cellStyle name="xl200" xfId="240"/>
    <cellStyle name="xl200 2" xfId="241"/>
    <cellStyle name="xl201" xfId="242"/>
    <cellStyle name="xl201 2" xfId="243"/>
    <cellStyle name="xl202" xfId="244"/>
    <cellStyle name="xl202 2" xfId="245"/>
    <cellStyle name="xl203" xfId="246"/>
    <cellStyle name="xl203 2" xfId="247"/>
    <cellStyle name="xl204" xfId="248"/>
    <cellStyle name="xl204 2" xfId="249"/>
    <cellStyle name="xl21" xfId="250"/>
    <cellStyle name="xl21 2" xfId="251"/>
    <cellStyle name="xl22" xfId="252"/>
    <cellStyle name="xl22 2" xfId="253"/>
    <cellStyle name="xl23" xfId="254"/>
    <cellStyle name="xl23 2" xfId="255"/>
    <cellStyle name="xl24" xfId="3"/>
    <cellStyle name="xl24 2" xfId="256"/>
    <cellStyle name="xl25" xfId="10"/>
    <cellStyle name="xl25 2" xfId="257"/>
    <cellStyle name="xl26" xfId="258"/>
    <cellStyle name="xl26 2" xfId="259"/>
    <cellStyle name="xl27" xfId="4"/>
    <cellStyle name="xl27 2" xfId="260"/>
    <cellStyle name="xl28" xfId="261"/>
    <cellStyle name="xl28 2" xfId="262"/>
    <cellStyle name="xl29" xfId="263"/>
    <cellStyle name="xl29 2" xfId="264"/>
    <cellStyle name="xl30" xfId="265"/>
    <cellStyle name="xl30 2" xfId="266"/>
    <cellStyle name="xl31" xfId="267"/>
    <cellStyle name="xl31 2" xfId="268"/>
    <cellStyle name="xl32" xfId="9"/>
    <cellStyle name="xl32 2" xfId="269"/>
    <cellStyle name="xl33" xfId="270"/>
    <cellStyle name="xl33 2" xfId="271"/>
    <cellStyle name="xl34" xfId="6"/>
    <cellStyle name="xl34 2" xfId="272"/>
    <cellStyle name="xl35" xfId="273"/>
    <cellStyle name="xl35 2" xfId="274"/>
    <cellStyle name="xl36" xfId="275"/>
    <cellStyle name="xl36 2" xfId="276"/>
    <cellStyle name="xl37" xfId="277"/>
    <cellStyle name="xl37 2" xfId="278"/>
    <cellStyle name="xl38" xfId="279"/>
    <cellStyle name="xl38 2" xfId="280"/>
    <cellStyle name="xl39" xfId="281"/>
    <cellStyle name="xl39 2" xfId="282"/>
    <cellStyle name="xl40" xfId="283"/>
    <cellStyle name="xl40 2" xfId="284"/>
    <cellStyle name="xl41" xfId="285"/>
    <cellStyle name="xl41 2" xfId="286"/>
    <cellStyle name="xl42" xfId="287"/>
    <cellStyle name="xl42 2" xfId="288"/>
    <cellStyle name="xl43" xfId="289"/>
    <cellStyle name="xl43 2" xfId="290"/>
    <cellStyle name="xl44" xfId="291"/>
    <cellStyle name="xl44 2" xfId="292"/>
    <cellStyle name="xl45" xfId="293"/>
    <cellStyle name="xl45 2" xfId="294"/>
    <cellStyle name="xl46" xfId="295"/>
    <cellStyle name="xl46 2" xfId="296"/>
    <cellStyle name="xl47" xfId="297"/>
    <cellStyle name="xl47 2" xfId="298"/>
    <cellStyle name="xl48" xfId="299"/>
    <cellStyle name="xl48 2" xfId="300"/>
    <cellStyle name="xl49" xfId="2"/>
    <cellStyle name="xl49 2" xfId="301"/>
    <cellStyle name="xl50" xfId="302"/>
    <cellStyle name="xl50 2" xfId="303"/>
    <cellStyle name="xl51" xfId="304"/>
    <cellStyle name="xl51 2" xfId="305"/>
    <cellStyle name="xl52" xfId="5"/>
    <cellStyle name="xl52 2" xfId="306"/>
    <cellStyle name="xl53" xfId="307"/>
    <cellStyle name="xl53 2" xfId="308"/>
    <cellStyle name="xl54" xfId="309"/>
    <cellStyle name="xl54 2" xfId="310"/>
    <cellStyle name="xl55" xfId="311"/>
    <cellStyle name="xl55 2" xfId="312"/>
    <cellStyle name="xl56" xfId="7"/>
    <cellStyle name="xl56 2" xfId="313"/>
    <cellStyle name="xl57" xfId="314"/>
    <cellStyle name="xl57 2" xfId="315"/>
    <cellStyle name="xl58" xfId="11"/>
    <cellStyle name="xl58 2" xfId="316"/>
    <cellStyle name="xl59" xfId="317"/>
    <cellStyle name="xl59 2" xfId="318"/>
    <cellStyle name="xl60" xfId="319"/>
    <cellStyle name="xl60 2" xfId="320"/>
    <cellStyle name="xl61" xfId="321"/>
    <cellStyle name="xl61 2" xfId="322"/>
    <cellStyle name="xl62" xfId="323"/>
    <cellStyle name="xl62 2" xfId="324"/>
    <cellStyle name="xl63" xfId="325"/>
    <cellStyle name="xl63 2" xfId="326"/>
    <cellStyle name="xl64" xfId="327"/>
    <cellStyle name="xl64 2" xfId="328"/>
    <cellStyle name="xl65" xfId="329"/>
    <cellStyle name="xl65 2" xfId="330"/>
    <cellStyle name="xl66" xfId="331"/>
    <cellStyle name="xl66 2" xfId="332"/>
    <cellStyle name="xl67" xfId="333"/>
    <cellStyle name="xl67 2" xfId="334"/>
    <cellStyle name="xl68" xfId="335"/>
    <cellStyle name="xl68 2" xfId="336"/>
    <cellStyle name="xl69" xfId="337"/>
    <cellStyle name="xl69 2" xfId="338"/>
    <cellStyle name="xl70" xfId="339"/>
    <cellStyle name="xl70 2" xfId="340"/>
    <cellStyle name="xl71" xfId="341"/>
    <cellStyle name="xl71 2" xfId="342"/>
    <cellStyle name="xl72" xfId="343"/>
    <cellStyle name="xl72 2" xfId="344"/>
    <cellStyle name="xl73" xfId="345"/>
    <cellStyle name="xl73 2" xfId="346"/>
    <cellStyle name="xl74" xfId="347"/>
    <cellStyle name="xl74 2" xfId="348"/>
    <cellStyle name="xl75" xfId="349"/>
    <cellStyle name="xl75 2" xfId="350"/>
    <cellStyle name="xl76" xfId="8"/>
    <cellStyle name="xl76 2" xfId="351"/>
    <cellStyle name="xl77" xfId="352"/>
    <cellStyle name="xl77 2" xfId="353"/>
    <cellStyle name="xl78" xfId="354"/>
    <cellStyle name="xl78 2" xfId="355"/>
    <cellStyle name="xl79" xfId="356"/>
    <cellStyle name="xl79 2" xfId="357"/>
    <cellStyle name="xl80" xfId="358"/>
    <cellStyle name="xl80 2" xfId="359"/>
    <cellStyle name="xl81" xfId="360"/>
    <cellStyle name="xl81 2" xfId="361"/>
    <cellStyle name="xl82" xfId="362"/>
    <cellStyle name="xl82 2" xfId="363"/>
    <cellStyle name="xl83" xfId="364"/>
    <cellStyle name="xl83 2" xfId="365"/>
    <cellStyle name="xl84" xfId="366"/>
    <cellStyle name="xl84 2" xfId="367"/>
    <cellStyle name="xl85" xfId="368"/>
    <cellStyle name="xl85 2" xfId="369"/>
    <cellStyle name="xl86" xfId="370"/>
    <cellStyle name="xl86 2" xfId="371"/>
    <cellStyle name="xl87" xfId="372"/>
    <cellStyle name="xl87 2" xfId="373"/>
    <cellStyle name="xl88" xfId="374"/>
    <cellStyle name="xl88 2" xfId="375"/>
    <cellStyle name="xl89" xfId="376"/>
    <cellStyle name="xl89 2" xfId="377"/>
    <cellStyle name="xl90" xfId="378"/>
    <cellStyle name="xl90 2" xfId="379"/>
    <cellStyle name="xl91" xfId="380"/>
    <cellStyle name="xl91 2" xfId="381"/>
    <cellStyle name="xl92" xfId="382"/>
    <cellStyle name="xl92 2" xfId="383"/>
    <cellStyle name="xl93" xfId="384"/>
    <cellStyle name="xl93 2" xfId="385"/>
    <cellStyle name="xl94" xfId="386"/>
    <cellStyle name="xl94 2" xfId="387"/>
    <cellStyle name="xl95" xfId="388"/>
    <cellStyle name="xl95 2" xfId="389"/>
    <cellStyle name="xl96" xfId="390"/>
    <cellStyle name="xl96 2" xfId="391"/>
    <cellStyle name="xl97" xfId="392"/>
    <cellStyle name="xl97 2" xfId="393"/>
    <cellStyle name="xl98" xfId="394"/>
    <cellStyle name="xl98 2" xfId="395"/>
    <cellStyle name="xl99" xfId="396"/>
    <cellStyle name="xl99 2" xfId="397"/>
    <cellStyle name="Акцент1 2" xfId="398"/>
    <cellStyle name="Акцент2 2" xfId="399"/>
    <cellStyle name="Акцент3 2" xfId="400"/>
    <cellStyle name="Акцент4 2" xfId="401"/>
    <cellStyle name="Акцент5 2" xfId="402"/>
    <cellStyle name="Акцент6 2" xfId="403"/>
    <cellStyle name="Заголовок 4 2" xfId="404"/>
    <cellStyle name="Название 2" xfId="405"/>
    <cellStyle name="Нейтральный 2" xfId="406"/>
    <cellStyle name="Обычный" xfId="0" builtinId="0"/>
    <cellStyle name="Обычный 2" xfId="1"/>
    <cellStyle name="Обычный 3" xfId="407"/>
    <cellStyle name="Обычный 4" xfId="408"/>
    <cellStyle name="Обычный 5" xfId="409"/>
    <cellStyle name="Плохой 2" xfId="410"/>
    <cellStyle name="Пояснение 2" xfId="411"/>
    <cellStyle name="Примечание 2" xfId="412"/>
    <cellStyle name="Текст предупреждения 2" xfId="413"/>
    <cellStyle name="Хороший 2" xfId="4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3"/>
  <sheetViews>
    <sheetView tabSelected="1" view="pageBreakPreview" zoomScale="90" zoomScaleNormal="90" zoomScaleSheetLayoutView="90" workbookViewId="0">
      <selection activeCell="C1" sqref="C1:E1"/>
    </sheetView>
  </sheetViews>
  <sheetFormatPr defaultRowHeight="12.75"/>
  <cols>
    <col min="1" max="1" width="26.85546875" style="3" customWidth="1"/>
    <col min="2" max="2" width="60.7109375" style="4" customWidth="1"/>
    <col min="3" max="3" width="18" style="4" customWidth="1"/>
    <col min="4" max="4" width="18.140625" style="4" customWidth="1"/>
    <col min="5" max="5" width="15.28515625" style="4" customWidth="1"/>
    <col min="6" max="6" width="10.28515625" style="4" bestFit="1" customWidth="1"/>
    <col min="7" max="16384" width="9.140625" style="4"/>
  </cols>
  <sheetData>
    <row r="1" spans="1:6" ht="82.5" customHeight="1">
      <c r="A1" s="1"/>
      <c r="B1" s="2"/>
      <c r="C1" s="73" t="s">
        <v>143</v>
      </c>
      <c r="D1" s="73"/>
      <c r="E1" s="73"/>
    </row>
    <row r="2" spans="1:6" ht="15.75">
      <c r="A2" s="74" t="s">
        <v>127</v>
      </c>
      <c r="B2" s="74"/>
      <c r="C2" s="74"/>
      <c r="D2" s="74"/>
      <c r="E2" s="74"/>
    </row>
    <row r="3" spans="1:6">
      <c r="A3" s="5"/>
      <c r="B3" s="6"/>
      <c r="C3" s="7"/>
      <c r="D3" s="8"/>
      <c r="E3" s="9" t="s">
        <v>0</v>
      </c>
    </row>
    <row r="4" spans="1:6">
      <c r="A4" s="75" t="s">
        <v>1</v>
      </c>
      <c r="B4" s="75" t="s">
        <v>2</v>
      </c>
      <c r="C4" s="75" t="s">
        <v>108</v>
      </c>
      <c r="D4" s="75" t="s">
        <v>128</v>
      </c>
      <c r="E4" s="78" t="s">
        <v>5</v>
      </c>
    </row>
    <row r="5" spans="1:6">
      <c r="A5" s="76"/>
      <c r="B5" s="76"/>
      <c r="C5" s="76"/>
      <c r="D5" s="76"/>
      <c r="E5" s="79"/>
    </row>
    <row r="6" spans="1:6" ht="39.75" customHeight="1">
      <c r="A6" s="77"/>
      <c r="B6" s="77"/>
      <c r="C6" s="77"/>
      <c r="D6" s="77"/>
      <c r="E6" s="80"/>
    </row>
    <row r="7" spans="1:6" ht="15.75">
      <c r="A7" s="24" t="s">
        <v>15</v>
      </c>
      <c r="B7" s="25" t="s">
        <v>16</v>
      </c>
      <c r="C7" s="49">
        <f>C8+C14+C24+C27+C35+C43+C54</f>
        <v>45988000</v>
      </c>
      <c r="D7" s="49">
        <f>D8+D14+D24+D27+D35+D43+D54</f>
        <v>16497344.909999998</v>
      </c>
      <c r="E7" s="10">
        <f>D7/C7*100</f>
        <v>35.873151496042446</v>
      </c>
      <c r="F7" s="13"/>
    </row>
    <row r="8" spans="1:6" ht="15.75">
      <c r="A8" s="26" t="s">
        <v>17</v>
      </c>
      <c r="B8" s="27" t="s">
        <v>6</v>
      </c>
      <c r="C8" s="23">
        <f>C9</f>
        <v>18057000</v>
      </c>
      <c r="D8" s="23">
        <f>D9</f>
        <v>8283729.3100000005</v>
      </c>
      <c r="E8" s="10">
        <f t="shared" ref="E8:E66" si="0">D8/C8*100</f>
        <v>45.875446142770123</v>
      </c>
      <c r="F8" s="13"/>
    </row>
    <row r="9" spans="1:6" ht="15.75">
      <c r="A9" s="28" t="s">
        <v>18</v>
      </c>
      <c r="B9" s="27" t="s">
        <v>19</v>
      </c>
      <c r="C9" s="23">
        <f>C10+C11+C12+C13</f>
        <v>18057000</v>
      </c>
      <c r="D9" s="23">
        <f>D10+D11+D12+D13</f>
        <v>8283729.3100000005</v>
      </c>
      <c r="E9" s="10">
        <f t="shared" si="0"/>
        <v>45.875446142770123</v>
      </c>
      <c r="F9" s="13"/>
    </row>
    <row r="10" spans="1:6" ht="78.75">
      <c r="A10" s="29" t="s">
        <v>20</v>
      </c>
      <c r="B10" s="30" t="s">
        <v>21</v>
      </c>
      <c r="C10" s="23">
        <v>17705535</v>
      </c>
      <c r="D10" s="64">
        <v>8169586.3700000001</v>
      </c>
      <c r="E10" s="10">
        <f>D10/C10*100</f>
        <v>46.141426226318494</v>
      </c>
      <c r="F10" s="13"/>
    </row>
    <row r="11" spans="1:6" ht="126">
      <c r="A11" s="31" t="s">
        <v>22</v>
      </c>
      <c r="B11" s="32" t="s">
        <v>23</v>
      </c>
      <c r="C11" s="23">
        <v>143398</v>
      </c>
      <c r="D11" s="23">
        <v>53446.03</v>
      </c>
      <c r="E11" s="10">
        <f>D11/C11*100</f>
        <v>37.271112567818236</v>
      </c>
      <c r="F11" s="13"/>
    </row>
    <row r="12" spans="1:6" ht="47.25">
      <c r="A12" s="33" t="s">
        <v>24</v>
      </c>
      <c r="B12" s="34" t="s">
        <v>25</v>
      </c>
      <c r="C12" s="23">
        <v>127588</v>
      </c>
      <c r="D12" s="23">
        <v>53576.47</v>
      </c>
      <c r="E12" s="10">
        <f>D12/C12*100</f>
        <v>41.991778223657398</v>
      </c>
      <c r="F12" s="13"/>
    </row>
    <row r="13" spans="1:6" ht="100.5" customHeight="1">
      <c r="A13" s="33" t="s">
        <v>106</v>
      </c>
      <c r="B13" s="34" t="s">
        <v>107</v>
      </c>
      <c r="C13" s="23">
        <v>80479</v>
      </c>
      <c r="D13" s="23">
        <v>7120.44</v>
      </c>
      <c r="E13" s="10">
        <f>D13/C13*100</f>
        <v>8.8475751438263384</v>
      </c>
      <c r="F13" s="13"/>
    </row>
    <row r="14" spans="1:6" ht="47.25">
      <c r="A14" s="28" t="s">
        <v>26</v>
      </c>
      <c r="B14" s="27" t="s">
        <v>7</v>
      </c>
      <c r="C14" s="23">
        <f>C15</f>
        <v>2708800</v>
      </c>
      <c r="D14" s="23">
        <f>D15</f>
        <v>1466987.2</v>
      </c>
      <c r="E14" s="10">
        <f t="shared" si="0"/>
        <v>54.156349675132901</v>
      </c>
      <c r="F14" s="13"/>
    </row>
    <row r="15" spans="1:6" ht="31.5">
      <c r="A15" s="35" t="s">
        <v>27</v>
      </c>
      <c r="B15" s="36" t="s">
        <v>28</v>
      </c>
      <c r="C15" s="23">
        <f>C16+C18+C20+C22</f>
        <v>2708800</v>
      </c>
      <c r="D15" s="23">
        <f>D16+D18+D20+D22</f>
        <v>1466987.2</v>
      </c>
      <c r="E15" s="10">
        <f t="shared" si="0"/>
        <v>54.156349675132901</v>
      </c>
      <c r="F15" s="13"/>
    </row>
    <row r="16" spans="1:6" ht="94.5">
      <c r="A16" s="37" t="s">
        <v>29</v>
      </c>
      <c r="B16" s="38" t="s">
        <v>30</v>
      </c>
      <c r="C16" s="23">
        <f>C17</f>
        <v>1224700</v>
      </c>
      <c r="D16" s="23">
        <v>722082.85</v>
      </c>
      <c r="E16" s="10">
        <f>D16/C16*100</f>
        <v>58.959977953784602</v>
      </c>
      <c r="F16" s="13"/>
    </row>
    <row r="17" spans="1:6" ht="126">
      <c r="A17" s="37" t="s">
        <v>31</v>
      </c>
      <c r="B17" s="38" t="s">
        <v>32</v>
      </c>
      <c r="C17" s="23">
        <v>1224700</v>
      </c>
      <c r="D17" s="23">
        <v>722082.85</v>
      </c>
      <c r="E17" s="10">
        <f t="shared" si="0"/>
        <v>58.959977953784602</v>
      </c>
      <c r="F17" s="13"/>
    </row>
    <row r="18" spans="1:6" ht="110.25">
      <c r="A18" s="37" t="s">
        <v>33</v>
      </c>
      <c r="B18" s="38" t="s">
        <v>34</v>
      </c>
      <c r="C18" s="23">
        <v>6800</v>
      </c>
      <c r="D18" s="23">
        <v>4250.8500000000004</v>
      </c>
      <c r="E18" s="10">
        <f t="shared" si="0"/>
        <v>62.512500000000003</v>
      </c>
      <c r="F18" s="13"/>
    </row>
    <row r="19" spans="1:6" ht="141.75">
      <c r="A19" s="37" t="s">
        <v>35</v>
      </c>
      <c r="B19" s="38" t="s">
        <v>36</v>
      </c>
      <c r="C19" s="23">
        <v>6800</v>
      </c>
      <c r="D19" s="23">
        <v>4250.8500000000004</v>
      </c>
      <c r="E19" s="10">
        <f t="shared" si="0"/>
        <v>62.512500000000003</v>
      </c>
      <c r="F19" s="13"/>
    </row>
    <row r="20" spans="1:6" ht="94.5">
      <c r="A20" s="37" t="s">
        <v>37</v>
      </c>
      <c r="B20" s="38" t="s">
        <v>38</v>
      </c>
      <c r="C20" s="23">
        <f>C21</f>
        <v>1630900</v>
      </c>
      <c r="D20" s="23">
        <v>831792.22</v>
      </c>
      <c r="E20" s="10">
        <f t="shared" si="0"/>
        <v>51.002036912134407</v>
      </c>
      <c r="F20" s="13"/>
    </row>
    <row r="21" spans="1:6" ht="126">
      <c r="A21" s="37" t="s">
        <v>39</v>
      </c>
      <c r="B21" s="39" t="s">
        <v>40</v>
      </c>
      <c r="C21" s="23">
        <v>1630900</v>
      </c>
      <c r="D21" s="23">
        <v>831792.22</v>
      </c>
      <c r="E21" s="10">
        <f t="shared" si="0"/>
        <v>51.002036912134407</v>
      </c>
      <c r="F21" s="13"/>
    </row>
    <row r="22" spans="1:6" ht="94.5">
      <c r="A22" s="37" t="s">
        <v>41</v>
      </c>
      <c r="B22" s="39" t="s">
        <v>42</v>
      </c>
      <c r="C22" s="23">
        <f>C23</f>
        <v>-153600</v>
      </c>
      <c r="D22" s="23">
        <v>-91138.72</v>
      </c>
      <c r="E22" s="10">
        <f>D22/C22*100</f>
        <v>59.33510416666666</v>
      </c>
      <c r="F22" s="13"/>
    </row>
    <row r="23" spans="1:6" ht="126">
      <c r="A23" s="37" t="s">
        <v>43</v>
      </c>
      <c r="B23" s="39" t="s">
        <v>44</v>
      </c>
      <c r="C23" s="23">
        <v>-153600</v>
      </c>
      <c r="D23" s="23">
        <v>-91138.72</v>
      </c>
      <c r="E23" s="10">
        <f t="shared" si="0"/>
        <v>59.33510416666666</v>
      </c>
      <c r="F23" s="13"/>
    </row>
    <row r="24" spans="1:6" ht="15.75">
      <c r="A24" s="28" t="s">
        <v>45</v>
      </c>
      <c r="B24" s="27" t="s">
        <v>8</v>
      </c>
      <c r="C24" s="23">
        <f>C25</f>
        <v>22200</v>
      </c>
      <c r="D24" s="23">
        <f>D25</f>
        <v>84647.26</v>
      </c>
      <c r="E24" s="10">
        <f t="shared" si="0"/>
        <v>381.29396396396396</v>
      </c>
      <c r="F24" s="13"/>
    </row>
    <row r="25" spans="1:6" ht="15.75">
      <c r="A25" s="40" t="s">
        <v>46</v>
      </c>
      <c r="B25" s="41" t="s">
        <v>47</v>
      </c>
      <c r="C25" s="23">
        <f>C26</f>
        <v>22200</v>
      </c>
      <c r="D25" s="23">
        <f>D26</f>
        <v>84647.26</v>
      </c>
      <c r="E25" s="10">
        <f>D25/C25*100</f>
        <v>381.29396396396396</v>
      </c>
      <c r="F25" s="13"/>
    </row>
    <row r="26" spans="1:6" ht="15.75">
      <c r="A26" s="42" t="s">
        <v>48</v>
      </c>
      <c r="B26" s="43" t="s">
        <v>47</v>
      </c>
      <c r="C26" s="23">
        <v>22200</v>
      </c>
      <c r="D26" s="23">
        <v>84647.26</v>
      </c>
      <c r="E26" s="10">
        <f t="shared" si="0"/>
        <v>381.29396396396396</v>
      </c>
      <c r="F26" s="13"/>
    </row>
    <row r="27" spans="1:6" ht="15.75">
      <c r="A27" s="28" t="s">
        <v>49</v>
      </c>
      <c r="B27" s="27" t="s">
        <v>9</v>
      </c>
      <c r="C27" s="48">
        <f>C28+C30</f>
        <v>23083000</v>
      </c>
      <c r="D27" s="48">
        <f>D28+D30</f>
        <v>5369743.9499999993</v>
      </c>
      <c r="E27" s="10">
        <f t="shared" si="0"/>
        <v>23.262764588658317</v>
      </c>
      <c r="F27" s="13"/>
    </row>
    <row r="28" spans="1:6" ht="15.75">
      <c r="A28" s="26" t="s">
        <v>50</v>
      </c>
      <c r="B28" s="44" t="s">
        <v>51</v>
      </c>
      <c r="C28" s="23">
        <f>C29</f>
        <v>8901000</v>
      </c>
      <c r="D28" s="23">
        <f>D29</f>
        <v>579097.27</v>
      </c>
      <c r="E28" s="10">
        <f t="shared" si="0"/>
        <v>6.5059798899000114</v>
      </c>
      <c r="F28" s="13"/>
    </row>
    <row r="29" spans="1:6" ht="47.25">
      <c r="A29" s="29" t="s">
        <v>52</v>
      </c>
      <c r="B29" s="45" t="s">
        <v>53</v>
      </c>
      <c r="C29" s="23">
        <v>8901000</v>
      </c>
      <c r="D29" s="23">
        <v>579097.27</v>
      </c>
      <c r="E29" s="10">
        <f t="shared" si="0"/>
        <v>6.5059798899000114</v>
      </c>
      <c r="F29" s="13"/>
    </row>
    <row r="30" spans="1:6" ht="15.75">
      <c r="A30" s="26" t="s">
        <v>54</v>
      </c>
      <c r="B30" s="44" t="s">
        <v>55</v>
      </c>
      <c r="C30" s="48">
        <f>C31+C33</f>
        <v>14182000</v>
      </c>
      <c r="D30" s="48">
        <f>D31+D33</f>
        <v>4790646.68</v>
      </c>
      <c r="E30" s="10">
        <f t="shared" si="0"/>
        <v>33.779767874770833</v>
      </c>
      <c r="F30" s="13"/>
    </row>
    <row r="31" spans="1:6" ht="31.5">
      <c r="A31" s="29" t="s">
        <v>56</v>
      </c>
      <c r="B31" s="45" t="s">
        <v>57</v>
      </c>
      <c r="C31" s="23">
        <f>C32</f>
        <v>10830000</v>
      </c>
      <c r="D31" s="23">
        <f>D32</f>
        <v>4627485.7699999996</v>
      </c>
      <c r="E31" s="10">
        <f>D31/C31*100</f>
        <v>42.728400461680508</v>
      </c>
      <c r="F31" s="13"/>
    </row>
    <row r="32" spans="1:6" ht="47.25">
      <c r="A32" s="29" t="s">
        <v>58</v>
      </c>
      <c r="B32" s="45" t="s">
        <v>59</v>
      </c>
      <c r="C32" s="23">
        <v>10830000</v>
      </c>
      <c r="D32" s="23">
        <v>4627485.7699999996</v>
      </c>
      <c r="E32" s="10">
        <f t="shared" si="0"/>
        <v>42.728400461680508</v>
      </c>
      <c r="F32" s="13"/>
    </row>
    <row r="33" spans="1:6" ht="31.5">
      <c r="A33" s="29" t="s">
        <v>60</v>
      </c>
      <c r="B33" s="45" t="s">
        <v>61</v>
      </c>
      <c r="C33" s="23">
        <f>C34</f>
        <v>3352000</v>
      </c>
      <c r="D33" s="23">
        <f>D34</f>
        <v>163160.91</v>
      </c>
      <c r="E33" s="10">
        <f t="shared" si="0"/>
        <v>4.8675689140811453</v>
      </c>
      <c r="F33" s="13"/>
    </row>
    <row r="34" spans="1:6" ht="47.25">
      <c r="A34" s="29" t="s">
        <v>62</v>
      </c>
      <c r="B34" s="45" t="s">
        <v>63</v>
      </c>
      <c r="C34" s="23">
        <v>3352000</v>
      </c>
      <c r="D34" s="23">
        <v>163160.91</v>
      </c>
      <c r="E34" s="10">
        <f>D34/C34*100</f>
        <v>4.8675689140811453</v>
      </c>
      <c r="F34" s="13"/>
    </row>
    <row r="35" spans="1:6" ht="47.25">
      <c r="A35" s="28" t="s">
        <v>64</v>
      </c>
      <c r="B35" s="27" t="s">
        <v>10</v>
      </c>
      <c r="C35" s="23">
        <f>C36</f>
        <v>1022000</v>
      </c>
      <c r="D35" s="23">
        <f>D36</f>
        <v>337541.28</v>
      </c>
      <c r="E35" s="10">
        <f t="shared" si="0"/>
        <v>33.027522504892367</v>
      </c>
      <c r="F35" s="13"/>
    </row>
    <row r="36" spans="1:6" ht="96" customHeight="1">
      <c r="A36" s="26" t="s">
        <v>65</v>
      </c>
      <c r="B36" s="44" t="s">
        <v>66</v>
      </c>
      <c r="C36" s="23">
        <f>C37+C39</f>
        <v>1022000</v>
      </c>
      <c r="D36" s="23">
        <f>D37+D39+D41</f>
        <v>337541.28</v>
      </c>
      <c r="E36" s="10">
        <f>D36/C36*100</f>
        <v>33.027522504892367</v>
      </c>
      <c r="F36" s="13"/>
    </row>
    <row r="37" spans="1:6" ht="63.75" customHeight="1">
      <c r="A37" s="29" t="s">
        <v>67</v>
      </c>
      <c r="B37" s="45" t="s">
        <v>68</v>
      </c>
      <c r="C37" s="11">
        <f>C38</f>
        <v>757600</v>
      </c>
      <c r="D37" s="11">
        <f>D38</f>
        <v>319873.83</v>
      </c>
      <c r="E37" s="10">
        <f t="shared" si="0"/>
        <v>42.221994456177406</v>
      </c>
    </row>
    <row r="38" spans="1:6" ht="82.5" customHeight="1">
      <c r="A38" s="29" t="s">
        <v>69</v>
      </c>
      <c r="B38" s="45" t="s">
        <v>70</v>
      </c>
      <c r="C38" s="11">
        <v>757600</v>
      </c>
      <c r="D38" s="57">
        <v>319873.83</v>
      </c>
      <c r="E38" s="10">
        <f>D38/C38*100</f>
        <v>42.221994456177406</v>
      </c>
    </row>
    <row r="39" spans="1:6" ht="47.25">
      <c r="A39" s="46" t="s">
        <v>71</v>
      </c>
      <c r="B39" s="47" t="s">
        <v>72</v>
      </c>
      <c r="C39" s="11">
        <f>C40</f>
        <v>264400</v>
      </c>
      <c r="D39" s="11">
        <f>D40</f>
        <v>17665.5</v>
      </c>
      <c r="E39" s="10">
        <f t="shared" si="0"/>
        <v>6.6813540090771557</v>
      </c>
    </row>
    <row r="40" spans="1:6" ht="47.25">
      <c r="A40" s="46" t="s">
        <v>73</v>
      </c>
      <c r="B40" s="47" t="s">
        <v>74</v>
      </c>
      <c r="C40" s="11">
        <v>264400</v>
      </c>
      <c r="D40" s="11">
        <v>17665.5</v>
      </c>
      <c r="E40" s="10">
        <f t="shared" ref="E40:E42" si="1">D40/C40*100</f>
        <v>6.6813540090771557</v>
      </c>
    </row>
    <row r="41" spans="1:6" ht="63">
      <c r="A41" s="46" t="s">
        <v>131</v>
      </c>
      <c r="B41" s="47" t="s">
        <v>132</v>
      </c>
      <c r="C41" s="11">
        <f>C42</f>
        <v>0</v>
      </c>
      <c r="D41" s="11">
        <f>D42</f>
        <v>1.95</v>
      </c>
      <c r="E41" s="10" t="e">
        <f t="shared" si="1"/>
        <v>#DIV/0!</v>
      </c>
    </row>
    <row r="42" spans="1:6" ht="126">
      <c r="A42" s="46" t="s">
        <v>129</v>
      </c>
      <c r="B42" s="47" t="s">
        <v>130</v>
      </c>
      <c r="C42" s="11">
        <v>0</v>
      </c>
      <c r="D42" s="11">
        <v>1.95</v>
      </c>
      <c r="E42" s="10" t="e">
        <f t="shared" si="1"/>
        <v>#DIV/0!</v>
      </c>
    </row>
    <row r="43" spans="1:6" ht="31.5">
      <c r="A43" s="26" t="s">
        <v>75</v>
      </c>
      <c r="B43" s="44" t="s">
        <v>11</v>
      </c>
      <c r="C43" s="57">
        <f>C44+C47</f>
        <v>1070000</v>
      </c>
      <c r="D43" s="57">
        <f>D44+D47</f>
        <v>956040.08000000007</v>
      </c>
      <c r="E43" s="10">
        <f t="shared" si="0"/>
        <v>89.349540186915902</v>
      </c>
    </row>
    <row r="44" spans="1:6" ht="94.5">
      <c r="A44" s="26" t="s">
        <v>109</v>
      </c>
      <c r="B44" s="44" t="s">
        <v>110</v>
      </c>
      <c r="C44" s="11">
        <f>C45</f>
        <v>800000</v>
      </c>
      <c r="D44" s="62">
        <f>D45</f>
        <v>645750</v>
      </c>
      <c r="E44" s="10">
        <f t="shared" si="0"/>
        <v>80.71875</v>
      </c>
    </row>
    <row r="45" spans="1:6" ht="110.25">
      <c r="A45" s="26" t="s">
        <v>111</v>
      </c>
      <c r="B45" s="44" t="s">
        <v>112</v>
      </c>
      <c r="C45" s="61">
        <f>C46</f>
        <v>800000</v>
      </c>
      <c r="D45" s="66">
        <f>D46</f>
        <v>645750</v>
      </c>
      <c r="E45" s="60">
        <f t="shared" si="0"/>
        <v>80.71875</v>
      </c>
    </row>
    <row r="46" spans="1:6" ht="110.25">
      <c r="A46" s="26" t="s">
        <v>113</v>
      </c>
      <c r="B46" s="44" t="s">
        <v>114</v>
      </c>
      <c r="C46" s="61">
        <v>800000</v>
      </c>
      <c r="D46" s="66">
        <v>645750</v>
      </c>
      <c r="E46" s="60">
        <f t="shared" si="0"/>
        <v>80.71875</v>
      </c>
    </row>
    <row r="47" spans="1:6" ht="31.5">
      <c r="A47" s="26" t="s">
        <v>115</v>
      </c>
      <c r="B47" s="44" t="s">
        <v>116</v>
      </c>
      <c r="C47" s="61">
        <f>C48+C50+C52</f>
        <v>270000</v>
      </c>
      <c r="D47" s="65">
        <f>D48+D50+D52</f>
        <v>310290.08</v>
      </c>
      <c r="E47" s="60">
        <f>D47/C47*100</f>
        <v>114.92225185185185</v>
      </c>
    </row>
    <row r="48" spans="1:6" ht="31.5">
      <c r="A48" s="29" t="s">
        <v>76</v>
      </c>
      <c r="B48" s="30" t="s">
        <v>77</v>
      </c>
      <c r="C48" s="61">
        <f t="shared" ref="C48" si="2">C49</f>
        <v>70000</v>
      </c>
      <c r="D48" s="65">
        <f>D49</f>
        <v>4595.08</v>
      </c>
      <c r="E48" s="60">
        <f t="shared" si="0"/>
        <v>6.5643999999999991</v>
      </c>
    </row>
    <row r="49" spans="1:5" ht="47.25">
      <c r="A49" s="29" t="s">
        <v>78</v>
      </c>
      <c r="B49" s="30" t="s">
        <v>79</v>
      </c>
      <c r="C49" s="61">
        <v>70000</v>
      </c>
      <c r="D49" s="63">
        <v>4595.08</v>
      </c>
      <c r="E49" s="60">
        <f t="shared" si="0"/>
        <v>6.5643999999999991</v>
      </c>
    </row>
    <row r="50" spans="1:5" ht="63">
      <c r="A50" s="29" t="s">
        <v>117</v>
      </c>
      <c r="B50" s="30" t="s">
        <v>119</v>
      </c>
      <c r="C50" s="59">
        <v>200000</v>
      </c>
      <c r="D50" s="66">
        <f>D51</f>
        <v>291175.5</v>
      </c>
      <c r="E50" s="60">
        <f t="shared" ref="E50:E56" si="3">D50/C50*100</f>
        <v>145.58775</v>
      </c>
    </row>
    <row r="51" spans="1:5" ht="63">
      <c r="A51" s="29" t="s">
        <v>118</v>
      </c>
      <c r="B51" s="30" t="s">
        <v>120</v>
      </c>
      <c r="C51" s="59">
        <v>200000</v>
      </c>
      <c r="D51" s="66">
        <v>291175.5</v>
      </c>
      <c r="E51" s="60">
        <f>D51/C51*100</f>
        <v>145.58775</v>
      </c>
    </row>
    <row r="52" spans="1:5" ht="81" customHeight="1">
      <c r="A52" s="29" t="s">
        <v>141</v>
      </c>
      <c r="B52" s="30" t="s">
        <v>142</v>
      </c>
      <c r="C52" s="59">
        <f>C53</f>
        <v>0</v>
      </c>
      <c r="D52" s="66">
        <f>D53</f>
        <v>14519.5</v>
      </c>
      <c r="E52" s="60" t="e">
        <f t="shared" ref="E52:E53" si="4">D52/C52*100</f>
        <v>#DIV/0!</v>
      </c>
    </row>
    <row r="53" spans="1:5" ht="94.5">
      <c r="A53" s="29" t="s">
        <v>139</v>
      </c>
      <c r="B53" s="30" t="s">
        <v>140</v>
      </c>
      <c r="C53" s="59">
        <v>0</v>
      </c>
      <c r="D53" s="66">
        <v>14519.5</v>
      </c>
      <c r="E53" s="60" t="e">
        <f t="shared" si="4"/>
        <v>#DIV/0!</v>
      </c>
    </row>
    <row r="54" spans="1:5" ht="15.75">
      <c r="A54" s="35" t="s">
        <v>101</v>
      </c>
      <c r="B54" s="36" t="s">
        <v>100</v>
      </c>
      <c r="C54" s="12">
        <v>25000</v>
      </c>
      <c r="D54" s="58">
        <f>D55</f>
        <v>-1344.17</v>
      </c>
      <c r="E54" s="10">
        <f t="shared" si="3"/>
        <v>-5.3766800000000003</v>
      </c>
    </row>
    <row r="55" spans="1:5" ht="15.75">
      <c r="A55" s="46" t="s">
        <v>102</v>
      </c>
      <c r="B55" s="47" t="s">
        <v>103</v>
      </c>
      <c r="C55" s="51">
        <v>25000</v>
      </c>
      <c r="D55" s="51">
        <f>D56</f>
        <v>-1344.17</v>
      </c>
      <c r="E55" s="10">
        <f t="shared" si="3"/>
        <v>-5.3766800000000003</v>
      </c>
    </row>
    <row r="56" spans="1:5" ht="31.5">
      <c r="A56" s="46" t="s">
        <v>105</v>
      </c>
      <c r="B56" s="47" t="s">
        <v>104</v>
      </c>
      <c r="C56" s="51">
        <v>25000</v>
      </c>
      <c r="D56" s="51">
        <v>-1344.17</v>
      </c>
      <c r="E56" s="10">
        <f t="shared" si="3"/>
        <v>-5.3766800000000003</v>
      </c>
    </row>
    <row r="57" spans="1:5" ht="15.75">
      <c r="A57" s="24" t="s">
        <v>80</v>
      </c>
      <c r="B57" s="25" t="s">
        <v>12</v>
      </c>
      <c r="C57" s="57">
        <f>C58</f>
        <v>6494259.1900000004</v>
      </c>
      <c r="D57" s="57">
        <f>D58+D68</f>
        <v>6751490.120000001</v>
      </c>
      <c r="E57" s="10">
        <f t="shared" si="0"/>
        <v>103.96089719357198</v>
      </c>
    </row>
    <row r="58" spans="1:5" ht="47.25">
      <c r="A58" s="50" t="s">
        <v>95</v>
      </c>
      <c r="B58" s="25" t="s">
        <v>96</v>
      </c>
      <c r="C58" s="57">
        <f>C59+C66</f>
        <v>6494259.1900000004</v>
      </c>
      <c r="D58" s="57">
        <f>D59+D66</f>
        <v>6494059.1800000006</v>
      </c>
      <c r="E58" s="10">
        <f t="shared" si="0"/>
        <v>99.996920202995483</v>
      </c>
    </row>
    <row r="59" spans="1:5" ht="31.5">
      <c r="A59" s="35" t="s">
        <v>81</v>
      </c>
      <c r="B59" s="36" t="s">
        <v>82</v>
      </c>
      <c r="C59" s="11">
        <f>C60+C62+C64</f>
        <v>6494059.1900000004</v>
      </c>
      <c r="D59" s="11">
        <f>D61+D63+D65</f>
        <v>6494059.1800000006</v>
      </c>
      <c r="E59" s="10">
        <f t="shared" si="0"/>
        <v>99.999999846013111</v>
      </c>
    </row>
    <row r="60" spans="1:5" ht="126">
      <c r="A60" s="46" t="s">
        <v>121</v>
      </c>
      <c r="B60" s="47" t="s">
        <v>122</v>
      </c>
      <c r="C60" s="11">
        <f>C61</f>
        <v>732188.61</v>
      </c>
      <c r="D60" s="11">
        <v>732188.61</v>
      </c>
      <c r="E60" s="10">
        <f t="shared" si="0"/>
        <v>100</v>
      </c>
    </row>
    <row r="61" spans="1:5" ht="126">
      <c r="A61" s="46" t="s">
        <v>83</v>
      </c>
      <c r="B61" s="45" t="s">
        <v>84</v>
      </c>
      <c r="C61" s="11">
        <v>732188.61</v>
      </c>
      <c r="D61" s="11">
        <v>732188.61</v>
      </c>
      <c r="E61" s="10">
        <f t="shared" si="0"/>
        <v>100</v>
      </c>
    </row>
    <row r="62" spans="1:5" ht="94.5">
      <c r="A62" s="46" t="s">
        <v>123</v>
      </c>
      <c r="B62" s="45" t="s">
        <v>124</v>
      </c>
      <c r="C62" s="11">
        <f>C63</f>
        <v>7395.84</v>
      </c>
      <c r="D62" s="11">
        <f>D63</f>
        <v>7395.84</v>
      </c>
      <c r="E62" s="10">
        <f t="shared" si="0"/>
        <v>100</v>
      </c>
    </row>
    <row r="63" spans="1:5" ht="94.5">
      <c r="A63" s="46" t="s">
        <v>85</v>
      </c>
      <c r="B63" s="45" t="s">
        <v>86</v>
      </c>
      <c r="C63" s="11">
        <v>7395.84</v>
      </c>
      <c r="D63" s="11">
        <v>7395.84</v>
      </c>
      <c r="E63" s="10">
        <f t="shared" si="0"/>
        <v>100</v>
      </c>
    </row>
    <row r="64" spans="1:5" ht="31.5">
      <c r="A64" s="46" t="s">
        <v>125</v>
      </c>
      <c r="B64" s="45" t="s">
        <v>126</v>
      </c>
      <c r="C64" s="11">
        <f>C65</f>
        <v>5754474.7400000002</v>
      </c>
      <c r="D64" s="11">
        <f>D65</f>
        <v>5754474.7300000004</v>
      </c>
      <c r="E64" s="10">
        <f t="shared" si="0"/>
        <v>99.999999826222194</v>
      </c>
    </row>
    <row r="65" spans="1:5" ht="63">
      <c r="A65" s="46" t="s">
        <v>87</v>
      </c>
      <c r="B65" s="45" t="s">
        <v>88</v>
      </c>
      <c r="C65" s="11">
        <v>5754474.7400000002</v>
      </c>
      <c r="D65" s="11">
        <v>5754474.7300000004</v>
      </c>
      <c r="E65" s="10">
        <f t="shared" si="0"/>
        <v>99.999999826222194</v>
      </c>
    </row>
    <row r="66" spans="1:5" ht="31.5">
      <c r="A66" s="35" t="s">
        <v>89</v>
      </c>
      <c r="B66" s="36" t="s">
        <v>90</v>
      </c>
      <c r="C66" s="11">
        <f>C67</f>
        <v>200</v>
      </c>
      <c r="D66" s="11">
        <f>D67</f>
        <v>0</v>
      </c>
      <c r="E66" s="10">
        <f t="shared" si="0"/>
        <v>0</v>
      </c>
    </row>
    <row r="67" spans="1:5" ht="47.25">
      <c r="A67" s="46" t="s">
        <v>91</v>
      </c>
      <c r="B67" s="47" t="s">
        <v>92</v>
      </c>
      <c r="C67" s="11">
        <v>200</v>
      </c>
      <c r="D67" s="11">
        <v>0</v>
      </c>
      <c r="E67" s="10">
        <f t="shared" ref="E67:E70" si="5">D67/C67*100</f>
        <v>0</v>
      </c>
    </row>
    <row r="68" spans="1:5" ht="31.5">
      <c r="A68" s="69" t="s">
        <v>137</v>
      </c>
      <c r="B68" s="70" t="s">
        <v>138</v>
      </c>
      <c r="C68" s="12">
        <f>C69</f>
        <v>0</v>
      </c>
      <c r="D68" s="12">
        <f>D69</f>
        <v>257430.94</v>
      </c>
      <c r="E68" s="10" t="e">
        <f t="shared" si="5"/>
        <v>#DIV/0!</v>
      </c>
    </row>
    <row r="69" spans="1:5" ht="47.25">
      <c r="A69" s="67" t="s">
        <v>135</v>
      </c>
      <c r="B69" s="68" t="s">
        <v>136</v>
      </c>
      <c r="C69" s="51">
        <f>C70</f>
        <v>0</v>
      </c>
      <c r="D69" s="51">
        <f>D70</f>
        <v>257430.94</v>
      </c>
      <c r="E69" s="10" t="e">
        <f t="shared" si="5"/>
        <v>#DIV/0!</v>
      </c>
    </row>
    <row r="70" spans="1:5" ht="63">
      <c r="A70" s="67" t="s">
        <v>133</v>
      </c>
      <c r="B70" s="68" t="s">
        <v>134</v>
      </c>
      <c r="C70" s="51">
        <v>0</v>
      </c>
      <c r="D70" s="51">
        <v>257430.94</v>
      </c>
      <c r="E70" s="10" t="e">
        <f t="shared" si="5"/>
        <v>#DIV/0!</v>
      </c>
    </row>
    <row r="71" spans="1:5">
      <c r="A71" s="71" t="s">
        <v>4</v>
      </c>
      <c r="B71" s="72"/>
      <c r="C71" s="12">
        <f>C57+C7</f>
        <v>52482259.189999998</v>
      </c>
      <c r="D71" s="12">
        <f>D57+D7</f>
        <v>23248835.030000001</v>
      </c>
      <c r="E71" s="10">
        <f>D71/C71*100</f>
        <v>44.298464640847335</v>
      </c>
    </row>
    <row r="72" spans="1:5">
      <c r="C72" s="13"/>
      <c r="D72" s="13"/>
    </row>
    <row r="73" spans="1:5">
      <c r="C73" s="13"/>
      <c r="D73" s="13"/>
    </row>
  </sheetData>
  <autoFilter ref="A6:E71"/>
  <mergeCells count="8">
    <mergeCell ref="A71:B71"/>
    <mergeCell ref="C1:E1"/>
    <mergeCell ref="A2:E2"/>
    <mergeCell ref="A4:A6"/>
    <mergeCell ref="B4:B6"/>
    <mergeCell ref="C4:C6"/>
    <mergeCell ref="D4:D6"/>
    <mergeCell ref="E4:E6"/>
  </mergeCells>
  <pageMargins left="0.54" right="0.23622047244094491" top="0.38" bottom="0.17" header="0.17" footer="0"/>
  <pageSetup paperSize="9" scale="68" fitToHeight="0" orientation="portrait" r:id="rId1"/>
  <headerFooter>
    <oddHeader>&amp;C&amp;P</oddHead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view="pageBreakPreview" zoomScale="90" zoomScaleNormal="90" zoomScaleSheetLayoutView="90" workbookViewId="0">
      <selection activeCell="B5" sqref="B5"/>
    </sheetView>
  </sheetViews>
  <sheetFormatPr defaultRowHeight="12.75"/>
  <cols>
    <col min="1" max="1" width="42.140625" style="4" customWidth="1"/>
    <col min="2" max="6" width="17" style="4" customWidth="1"/>
    <col min="7" max="16384" width="9.140625" style="4"/>
  </cols>
  <sheetData>
    <row r="1" spans="1:6" ht="14.1" customHeight="1">
      <c r="A1" s="6"/>
      <c r="B1" s="7"/>
      <c r="C1" s="8"/>
      <c r="E1" s="8"/>
      <c r="F1" s="9" t="s">
        <v>0</v>
      </c>
    </row>
    <row r="2" spans="1:6" ht="19.5" customHeight="1">
      <c r="A2" s="75" t="s">
        <v>2</v>
      </c>
      <c r="B2" s="75" t="s">
        <v>93</v>
      </c>
      <c r="C2" s="78" t="s">
        <v>97</v>
      </c>
      <c r="D2" s="78" t="s">
        <v>3</v>
      </c>
      <c r="E2" s="78" t="s">
        <v>98</v>
      </c>
      <c r="F2" s="78" t="s">
        <v>94</v>
      </c>
    </row>
    <row r="3" spans="1:6" ht="36.75" customHeight="1">
      <c r="A3" s="76"/>
      <c r="B3" s="76"/>
      <c r="C3" s="79"/>
      <c r="D3" s="79"/>
      <c r="E3" s="79"/>
      <c r="F3" s="79"/>
    </row>
    <row r="4" spans="1:6" ht="20.25" customHeight="1">
      <c r="A4" s="77"/>
      <c r="B4" s="77"/>
      <c r="C4" s="80"/>
      <c r="D4" s="80"/>
      <c r="E4" s="80"/>
      <c r="F4" s="80"/>
    </row>
    <row r="5" spans="1:6" ht="31.5">
      <c r="A5" s="17" t="s">
        <v>13</v>
      </c>
      <c r="B5" s="20">
        <f>SUM(B6:B13)</f>
        <v>44396600</v>
      </c>
      <c r="C5" s="20">
        <f>SUM(C6:C11)</f>
        <v>14652652.220000001</v>
      </c>
      <c r="D5" s="22">
        <f>C5/B5*100</f>
        <v>33.003996297013735</v>
      </c>
      <c r="E5" s="20">
        <f>SUM(E6:E12)</f>
        <v>14122669.230000002</v>
      </c>
      <c r="F5" s="22">
        <f t="shared" ref="F5:F15" si="0">C5/E5*100</f>
        <v>103.75271120047324</v>
      </c>
    </row>
    <row r="6" spans="1:6" ht="15.75">
      <c r="A6" s="15" t="s">
        <v>6</v>
      </c>
      <c r="B6" s="21">
        <v>16773000</v>
      </c>
      <c r="C6" s="21">
        <v>7731541.1399999997</v>
      </c>
      <c r="D6" s="18">
        <f>C6/B6*100</f>
        <v>46.095159720980142</v>
      </c>
      <c r="E6" s="21">
        <v>7048973.4900000002</v>
      </c>
      <c r="F6" s="19">
        <f t="shared" si="0"/>
        <v>109.68322055641606</v>
      </c>
    </row>
    <row r="7" spans="1:6" ht="63">
      <c r="A7" s="15" t="s">
        <v>7</v>
      </c>
      <c r="B7" s="21">
        <v>2592300</v>
      </c>
      <c r="C7" s="21">
        <v>1219530.94</v>
      </c>
      <c r="D7" s="14">
        <f t="shared" ref="D7" si="1">C7/B7*100</f>
        <v>47.044359834895651</v>
      </c>
      <c r="E7" s="21">
        <v>1035353.73</v>
      </c>
      <c r="F7" s="19">
        <f t="shared" si="0"/>
        <v>117.78881986545795</v>
      </c>
    </row>
    <row r="8" spans="1:6" ht="15.75">
      <c r="A8" s="15" t="s">
        <v>8</v>
      </c>
      <c r="B8" s="21">
        <v>25300</v>
      </c>
      <c r="C8" s="21">
        <v>9943.2800000000007</v>
      </c>
      <c r="D8" s="18">
        <f t="shared" ref="D8:D15" si="2">C8/B8*100</f>
        <v>39.301501976284584</v>
      </c>
      <c r="E8" s="21">
        <v>25007</v>
      </c>
      <c r="F8" s="19">
        <f t="shared" si="0"/>
        <v>39.761986643739753</v>
      </c>
    </row>
    <row r="9" spans="1:6" ht="15.75">
      <c r="A9" s="15" t="s">
        <v>9</v>
      </c>
      <c r="B9" s="21">
        <v>23820000</v>
      </c>
      <c r="C9" s="21">
        <v>5289267.8</v>
      </c>
      <c r="D9" s="18">
        <f t="shared" si="2"/>
        <v>22.20515449202351</v>
      </c>
      <c r="E9" s="21">
        <v>5709028.0800000001</v>
      </c>
      <c r="F9" s="19">
        <f t="shared" si="0"/>
        <v>92.647430103374091</v>
      </c>
    </row>
    <row r="10" spans="1:6" ht="78.75">
      <c r="A10" s="15" t="s">
        <v>10</v>
      </c>
      <c r="B10" s="21">
        <v>1091000</v>
      </c>
      <c r="C10" s="21">
        <v>317072.84999999998</v>
      </c>
      <c r="D10" s="18">
        <f t="shared" si="2"/>
        <v>29.0625893675527</v>
      </c>
      <c r="E10" s="21">
        <v>267923.90000000002</v>
      </c>
      <c r="F10" s="19">
        <f t="shared" si="0"/>
        <v>118.34436942728885</v>
      </c>
    </row>
    <row r="11" spans="1:6" ht="47.25">
      <c r="A11" s="15" t="s">
        <v>11</v>
      </c>
      <c r="B11" s="21">
        <v>70000</v>
      </c>
      <c r="C11" s="21">
        <v>85296.21</v>
      </c>
      <c r="D11" s="18">
        <f t="shared" ref="D11:D12" si="3">C11/B11*100</f>
        <v>121.85172857142858</v>
      </c>
      <c r="E11" s="21">
        <v>32575.98</v>
      </c>
      <c r="F11" s="19">
        <f t="shared" ref="F11:F12" si="4">C11/E11*100</f>
        <v>261.83774056835745</v>
      </c>
    </row>
    <row r="12" spans="1:6" ht="31.5">
      <c r="A12" s="52" t="s">
        <v>99</v>
      </c>
      <c r="B12" s="55">
        <v>0</v>
      </c>
      <c r="C12" s="55">
        <v>0</v>
      </c>
      <c r="D12" s="53" t="e">
        <f t="shared" si="3"/>
        <v>#DIV/0!</v>
      </c>
      <c r="E12" s="55">
        <v>3807.05</v>
      </c>
      <c r="F12" s="54">
        <f t="shared" si="4"/>
        <v>0</v>
      </c>
    </row>
    <row r="13" spans="1:6" ht="15.75">
      <c r="A13" s="16" t="s">
        <v>100</v>
      </c>
      <c r="B13" s="56">
        <v>25000</v>
      </c>
      <c r="C13" s="56">
        <v>0</v>
      </c>
      <c r="D13" s="22">
        <f t="shared" si="2"/>
        <v>0</v>
      </c>
      <c r="E13" s="56">
        <v>0</v>
      </c>
      <c r="F13" s="22" t="e">
        <f t="shared" si="0"/>
        <v>#DIV/0!</v>
      </c>
    </row>
    <row r="14" spans="1:6" ht="15" customHeight="1">
      <c r="A14" s="16" t="s">
        <v>12</v>
      </c>
      <c r="B14" s="22">
        <v>10801549.23</v>
      </c>
      <c r="C14" s="22">
        <v>6647234.9100000001</v>
      </c>
      <c r="D14" s="22">
        <f t="shared" si="2"/>
        <v>61.539643697943866</v>
      </c>
      <c r="E14" s="22">
        <v>5524865.9900000002</v>
      </c>
      <c r="F14" s="22">
        <f t="shared" si="0"/>
        <v>120.3148623338826</v>
      </c>
    </row>
    <row r="15" spans="1:6" ht="15.75">
      <c r="A15" s="16" t="s">
        <v>14</v>
      </c>
      <c r="B15" s="22">
        <f>B14+B5+B13</f>
        <v>55223149.230000004</v>
      </c>
      <c r="C15" s="22">
        <f>C14+C5+C13</f>
        <v>21299887.130000003</v>
      </c>
      <c r="D15" s="22">
        <f t="shared" si="2"/>
        <v>38.570576700158256</v>
      </c>
      <c r="E15" s="22">
        <f>E14+E5+E13</f>
        <v>19647535.220000003</v>
      </c>
      <c r="F15" s="22">
        <f t="shared" si="0"/>
        <v>108.40997046956815</v>
      </c>
    </row>
    <row r="16" spans="1:6">
      <c r="B16" s="13"/>
      <c r="C16" s="13"/>
      <c r="E16" s="13"/>
      <c r="F16" s="13"/>
    </row>
    <row r="17" spans="1:7">
      <c r="B17" s="13">
        <f>B6+B7+B8+B9</f>
        <v>43210600</v>
      </c>
      <c r="C17" s="13"/>
      <c r="E17" s="13">
        <f>C15-E15</f>
        <v>1652351.9100000001</v>
      </c>
      <c r="F17" s="13"/>
    </row>
    <row r="18" spans="1:7">
      <c r="E18" s="13"/>
    </row>
    <row r="19" spans="1:7">
      <c r="E19" s="13"/>
    </row>
    <row r="20" spans="1:7">
      <c r="E20" s="13"/>
    </row>
    <row r="21" spans="1:7">
      <c r="E21" s="13"/>
    </row>
    <row r="22" spans="1:7">
      <c r="E22" s="13"/>
    </row>
    <row r="23" spans="1:7">
      <c r="A23" s="13">
        <f>B6+B7+B8+B9</f>
        <v>43210600</v>
      </c>
      <c r="B23" s="13">
        <f>C6+C7+C8+C9</f>
        <v>14250283.16</v>
      </c>
      <c r="C23" s="4">
        <f>B23/A23*100</f>
        <v>32.978674584476956</v>
      </c>
      <c r="E23" s="13">
        <f>E6+E7+E8+E9</f>
        <v>13818362.300000001</v>
      </c>
      <c r="F23" s="4">
        <f>B23/E23*100</f>
        <v>103.12570224041673</v>
      </c>
    </row>
    <row r="24" spans="1:7">
      <c r="A24" s="13">
        <f>B10+B11</f>
        <v>1161000</v>
      </c>
      <c r="B24" s="13">
        <f>C10+C11</f>
        <v>402369.06</v>
      </c>
      <c r="C24" s="4">
        <f>B24/A24*100</f>
        <v>34.657111111111114</v>
      </c>
      <c r="E24" s="13">
        <f>E10</f>
        <v>267923.90000000002</v>
      </c>
      <c r="F24" s="4">
        <f>B24/E24*100</f>
        <v>150.18035345111053</v>
      </c>
      <c r="G24" s="4">
        <f>100-F24</f>
        <v>-50.180353451110534</v>
      </c>
    </row>
  </sheetData>
  <autoFilter ref="A4:D15"/>
  <mergeCells count="6">
    <mergeCell ref="E2:E4"/>
    <mergeCell ref="F2:F4"/>
    <mergeCell ref="A2:A4"/>
    <mergeCell ref="B2:B4"/>
    <mergeCell ref="C2:C4"/>
    <mergeCell ref="D2:D4"/>
  </mergeCells>
  <pageMargins left="0.54" right="0.23622047244094491" top="0.38" bottom="0.17" header="0.17" footer="0"/>
  <pageSetup paperSize="9" fitToHeight="0" orientation="landscape" r:id="rId1"/>
  <headerFooter>
    <oddHeader>&amp;C&amp;P</oddHeader>
    <evenFooter>&amp;R&amp;D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37" sqref="B37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Доходы</vt:lpstr>
      <vt:lpstr>Доходы (2)</vt:lpstr>
      <vt:lpstr>Лист1</vt:lpstr>
      <vt:lpstr>Доходы!Заголовки_для_печати</vt:lpstr>
      <vt:lpstr>'Доходы (2)'!Заголовки_для_печати</vt:lpstr>
      <vt:lpstr>Доходы!Область_печати</vt:lpstr>
      <vt:lpstr>'Доходы (2)'!Область_печати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Gorfinansist</cp:lastModifiedBy>
  <cp:lastPrinted>2022-05-12T09:26:51Z</cp:lastPrinted>
  <dcterms:created xsi:type="dcterms:W3CDTF">2017-04-17T08:10:55Z</dcterms:created>
  <dcterms:modified xsi:type="dcterms:W3CDTF">2022-08-25T09:02:23Z</dcterms:modified>
</cp:coreProperties>
</file>