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13_ncr:1_{B11B968D-7242-4A12-8AAE-672D9FAEB3B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91029"/>
</workbook>
</file>

<file path=xl/calcChain.xml><?xml version="1.0" encoding="utf-8"?>
<calcChain xmlns="http://schemas.openxmlformats.org/spreadsheetml/2006/main">
  <c r="F47" i="1" l="1"/>
  <c r="I52" i="1" l="1"/>
  <c r="G90" i="1"/>
  <c r="H90" i="1"/>
  <c r="I90" i="1"/>
  <c r="J90" i="1"/>
  <c r="G91" i="1"/>
  <c r="H91" i="1"/>
  <c r="I91" i="1"/>
  <c r="J91" i="1"/>
  <c r="H92" i="1"/>
  <c r="I92" i="1"/>
  <c r="J92" i="1"/>
  <c r="G93" i="1"/>
  <c r="H93" i="1"/>
  <c r="I93" i="1"/>
  <c r="J93" i="1"/>
  <c r="F91" i="1"/>
  <c r="F93" i="1"/>
  <c r="F90" i="1"/>
  <c r="J84" i="1"/>
  <c r="I84" i="1"/>
  <c r="H84" i="1"/>
  <c r="G84" i="1"/>
  <c r="F84" i="1"/>
  <c r="E84" i="1" s="1"/>
  <c r="E82" i="1"/>
  <c r="E81" i="1"/>
  <c r="E80" i="1"/>
  <c r="E96" i="1"/>
  <c r="G59" i="1"/>
  <c r="H59" i="1"/>
  <c r="I59" i="1"/>
  <c r="J59" i="1"/>
  <c r="F59" i="1"/>
  <c r="E58" i="1"/>
  <c r="G47" i="1"/>
  <c r="G92" i="1" s="1"/>
  <c r="J94" i="1" l="1"/>
  <c r="H94" i="1"/>
  <c r="I94" i="1"/>
  <c r="G94" i="1"/>
  <c r="F92" i="1" l="1"/>
  <c r="F94" i="1" s="1"/>
  <c r="F44" i="1"/>
  <c r="F54" i="1"/>
  <c r="G54" i="1"/>
  <c r="H54" i="1"/>
  <c r="G14" i="1" l="1"/>
  <c r="F98" i="1" l="1"/>
  <c r="E12" i="1" l="1"/>
  <c r="F29" i="1"/>
  <c r="H14" i="1"/>
  <c r="I14" i="1"/>
  <c r="J14" i="1"/>
  <c r="F14" i="1"/>
  <c r="J79" i="1"/>
  <c r="I79" i="1"/>
  <c r="H79" i="1"/>
  <c r="G79" i="1"/>
  <c r="F79" i="1"/>
  <c r="E77" i="1"/>
  <c r="E76" i="1"/>
  <c r="E75" i="1"/>
  <c r="J39" i="1"/>
  <c r="I39" i="1"/>
  <c r="H39" i="1"/>
  <c r="G39" i="1"/>
  <c r="F39" i="1"/>
  <c r="E38" i="1"/>
  <c r="E37" i="1"/>
  <c r="E36" i="1"/>
  <c r="E35" i="1"/>
  <c r="E79" i="1" l="1"/>
  <c r="E39" i="1"/>
  <c r="E93" i="1"/>
  <c r="I49" i="1" l="1"/>
  <c r="J74" i="1" l="1"/>
  <c r="I74" i="1"/>
  <c r="H74" i="1"/>
  <c r="G74" i="1"/>
  <c r="F74" i="1"/>
  <c r="E73" i="1"/>
  <c r="E72" i="1"/>
  <c r="E71" i="1"/>
  <c r="E70" i="1"/>
  <c r="E74" i="1" l="1"/>
  <c r="F89" i="1"/>
  <c r="G89" i="1"/>
  <c r="J89" i="1"/>
  <c r="I89" i="1"/>
  <c r="H89" i="1"/>
  <c r="E60" i="1" l="1"/>
  <c r="E61" i="1"/>
  <c r="E62" i="1"/>
  <c r="F64" i="1"/>
  <c r="G64" i="1"/>
  <c r="H64" i="1"/>
  <c r="I64" i="1"/>
  <c r="J64" i="1"/>
  <c r="E65" i="1"/>
  <c r="E66" i="1"/>
  <c r="E67" i="1"/>
  <c r="F69" i="1"/>
  <c r="G69" i="1"/>
  <c r="H69" i="1"/>
  <c r="I69" i="1"/>
  <c r="J69" i="1"/>
  <c r="E69" i="1" l="1"/>
  <c r="E64" i="1"/>
  <c r="E91" i="1"/>
  <c r="E90" i="1"/>
  <c r="J29" i="1"/>
  <c r="I29" i="1"/>
  <c r="H29" i="1"/>
  <c r="G29" i="1"/>
  <c r="E28" i="1"/>
  <c r="E27" i="1"/>
  <c r="E26" i="1"/>
  <c r="E25" i="1"/>
  <c r="I54" i="1"/>
  <c r="H49" i="1"/>
  <c r="I34" i="1"/>
  <c r="H34" i="1"/>
  <c r="I24" i="1"/>
  <c r="H24" i="1"/>
  <c r="I19" i="1"/>
  <c r="H19" i="1"/>
  <c r="E29" i="1" l="1"/>
  <c r="E52" i="1" l="1"/>
  <c r="E57" i="1" l="1"/>
  <c r="E56" i="1"/>
  <c r="E55" i="1"/>
  <c r="E59" i="1" l="1"/>
  <c r="F24" i="1"/>
  <c r="G24" i="1"/>
  <c r="J24" i="1"/>
  <c r="E22" i="1"/>
  <c r="J34" i="1" l="1"/>
  <c r="G34" i="1"/>
  <c r="F34" i="1"/>
  <c r="E33" i="1"/>
  <c r="E32" i="1"/>
  <c r="E31" i="1"/>
  <c r="E30" i="1"/>
  <c r="E23" i="1"/>
  <c r="E18" i="1"/>
  <c r="E34" i="1" l="1"/>
  <c r="E48" i="1"/>
  <c r="E47" i="1"/>
  <c r="E43" i="1"/>
  <c r="E17" i="1"/>
  <c r="J44" i="1" l="1"/>
  <c r="E41" i="1"/>
  <c r="E40" i="1"/>
  <c r="J54" i="1"/>
  <c r="E51" i="1"/>
  <c r="E50" i="1"/>
  <c r="G49" i="1"/>
  <c r="J49" i="1"/>
  <c r="F49" i="1"/>
  <c r="E46" i="1"/>
  <c r="E45" i="1"/>
  <c r="E21" i="1"/>
  <c r="E20" i="1"/>
  <c r="E24" i="1" l="1"/>
  <c r="E54" i="1"/>
  <c r="E49" i="1"/>
  <c r="G19" i="1"/>
  <c r="J19" i="1"/>
  <c r="F19" i="1"/>
  <c r="E16" i="1"/>
  <c r="E15" i="1"/>
  <c r="E11" i="1"/>
  <c r="E10" i="1"/>
  <c r="E14" i="1" l="1"/>
  <c r="E19" i="1"/>
  <c r="E85" i="1"/>
  <c r="E86" i="1"/>
  <c r="E87" i="1"/>
  <c r="E88" i="1"/>
  <c r="E89" i="1"/>
  <c r="G44" i="1"/>
  <c r="E42" i="1"/>
  <c r="H44" i="1"/>
  <c r="H98" i="1" s="1"/>
  <c r="I44" i="1"/>
  <c r="I98" i="1" s="1"/>
  <c r="E92" i="1" l="1"/>
  <c r="E44" i="1"/>
  <c r="G98" i="1"/>
  <c r="E94" i="1" l="1"/>
  <c r="E98" i="1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<sst xmlns="http://schemas.openxmlformats.org/spreadsheetml/2006/main" count="191" uniqueCount="94">
  <si>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</si>
  <si>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</si>
  <si>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</si>
  <si>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</si>
  <si>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</si>
  <si>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</si>
  <si>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</si>
  <si>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</si>
  <si>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</si>
  <si>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</si>
  <si>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</si>
  <si>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</si>
  <si>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</si>
  <si>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</si>
  <si>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</si>
  <si>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</si>
  <si>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</si>
  <si>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</si>
  <si>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</si>
  <si>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</si>
  <si>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</si>
  <si>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</si>
  <si>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</si>
  <si>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</si>
  <si>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</si>
  <si>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</si>
  <si>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</si>
  <si>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</si>
  <si>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</si>
  <si>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</si>
  <si>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</si>
  <si>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</si>
  <si>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</si>
  <si>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</si>
  <si>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</si>
  <si>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</si>
  <si>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</si>
  <si>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</si>
  <si>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</si>
  <si>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</si>
  <si>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</si>
  <si>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</si>
  <si>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</si>
  <si>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</si>
  <si>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</si>
  <si>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</si>
  <si>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</si>
  <si>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</si>
  <si>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</si>
  <si>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</si>
  <si>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</si>
  <si>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</si>
  <si>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</si>
  <si>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</si>
  <si>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</si>
  <si>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</si>
  <si>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</si>
  <si>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</si>
  <si>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</si>
  <si>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</si>
  <si>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</si>
  <si>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</si>
  <si>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</si>
  <si>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</si>
  <si>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</si>
  <si>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</si>
  <si>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</si>
  <si>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</si>
  <si>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</si>
  <si>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</si>
  <si>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</si>
  <si>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</si>
  <si>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</si>
  <si>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</si>
  <si>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</si>
  <si>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</si>
  <si>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</si>
  <si>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</si>
  <si>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</si>
  <si>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</si>
  <si>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</si>
  <si>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</si>
  <si>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</si>
  <si>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</si>
  <si>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</si>
  <si>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</si>
  <si>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</si>
  <si>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</si>
  <si>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</si>
  <si>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</si>
  <si>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</si>
  <si>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</si>
  <si>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</si>
  <si>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2 к постановлению администрации
Трубчевского муниципального района
от "___" _________ 2023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</si>
</sst>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4" fontId="14" fillId="0" borderId="11" xfId="0" applyNumberFormat="1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 wrapText="1"/>
    </xf>
    <xf numFmtId="0" fontId="15" fillId="0" borderId="1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16" fillId="0" borderId="0" xfId="0" applyNumberFormat="1" applyFont="1"/>
    <xf numFmtId="4" fontId="16" fillId="2" borderId="0" xfId="0" applyNumberFormat="1" applyFont="1" applyFill="1"/>
    <xf numFmtId="4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0" fontId="15" fillId="0" borderId="16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5" fillId="0" borderId="15" xfId="0" applyFont="1" applyBorder="1" applyAlignment="1">
      <alignment vertical="center" wrapText="1"/>
    </xf>
    <xf numFmtId="0" fontId="15" fillId="0" borderId="1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3" fontId="18" fillId="0" borderId="0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view="pageBreakPreview" topLeftCell="A76" zoomScale="120" zoomScaleSheetLayoutView="120" workbookViewId="0">
      <selection activeCell="D35" sqref="A35:XFD39"/>
    </sheetView>
  </sheetViews>
  <sheetFormatPr defaultRowHeight="15" x14ac:dyDescent="0.2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4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 x14ac:dyDescent="0.25">
      <c r="G1" s="35" t="s">
        <v>93</v>
      </c>
      <c r="H1" s="36"/>
      <c r="I1" s="36"/>
      <c r="J1" s="36"/>
      <c r="K1" s="36"/>
    </row>
    <row r="2" spans="1:12" ht="6.75" customHeight="1" x14ac:dyDescent="0.25">
      <c r="G2" s="35"/>
      <c r="H2" s="36"/>
      <c r="I2" s="36"/>
      <c r="J2" s="36"/>
      <c r="K2" s="36"/>
    </row>
    <row r="3" spans="1:12" ht="49.5" customHeight="1" x14ac:dyDescent="0.25">
      <c r="G3" s="71" t="s">
        <v>88</v>
      </c>
      <c r="H3" s="71"/>
      <c r="I3" s="71"/>
      <c r="J3" s="71"/>
      <c r="K3" s="71"/>
      <c r="L3" s="2"/>
    </row>
    <row r="4" spans="1:12" x14ac:dyDescent="0.25">
      <c r="A4" s="43" t="s">
        <v>12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2" x14ac:dyDescent="0.25">
      <c r="A5" s="43" t="s">
        <v>10</v>
      </c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2" ht="51" customHeight="1" x14ac:dyDescent="0.25">
      <c r="A6" s="44" t="s">
        <v>87</v>
      </c>
      <c r="B6" s="43"/>
      <c r="C6" s="43"/>
      <c r="D6" s="43"/>
      <c r="E6" s="43"/>
      <c r="F6" s="43"/>
      <c r="G6" s="43"/>
      <c r="H6" s="43"/>
      <c r="I6" s="43"/>
      <c r="J6" s="43"/>
      <c r="K6" s="43"/>
    </row>
    <row r="7" spans="1:12" x14ac:dyDescent="0.25">
      <c r="A7" s="42" t="s">
        <v>0</v>
      </c>
      <c r="B7" s="42" t="s">
        <v>13</v>
      </c>
      <c r="C7" s="42" t="s">
        <v>1</v>
      </c>
      <c r="D7" s="42" t="s">
        <v>2</v>
      </c>
      <c r="E7" s="67" t="s">
        <v>3</v>
      </c>
      <c r="F7" s="68"/>
      <c r="G7" s="68"/>
      <c r="H7" s="68"/>
      <c r="I7" s="68"/>
      <c r="J7" s="69"/>
      <c r="K7" s="42" t="s">
        <v>14</v>
      </c>
    </row>
    <row r="8" spans="1:12" ht="21" x14ac:dyDescent="0.25">
      <c r="A8" s="42"/>
      <c r="B8" s="42"/>
      <c r="C8" s="42"/>
      <c r="D8" s="42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42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 x14ac:dyDescent="0.25">
      <c r="A10" s="45">
        <v>1</v>
      </c>
      <c r="B10" s="41" t="s">
        <v>15</v>
      </c>
      <c r="C10" s="41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37"/>
    </row>
    <row r="11" spans="1:12" x14ac:dyDescent="0.25">
      <c r="A11" s="46"/>
      <c r="B11" s="41"/>
      <c r="C11" s="41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38"/>
    </row>
    <row r="12" spans="1:12" x14ac:dyDescent="0.25">
      <c r="A12" s="46"/>
      <c r="B12" s="41"/>
      <c r="C12" s="41"/>
      <c r="D12" s="9" t="s">
        <v>7</v>
      </c>
      <c r="E12" s="6">
        <f>SUM(F12:J12)</f>
        <v>1083325.8799999999</v>
      </c>
      <c r="F12" s="6">
        <v>299725.88</v>
      </c>
      <c r="G12" s="6">
        <v>261200</v>
      </c>
      <c r="H12" s="6">
        <v>261200</v>
      </c>
      <c r="I12" s="6">
        <v>261200</v>
      </c>
      <c r="J12" s="6">
        <v>0</v>
      </c>
      <c r="K12" s="38"/>
    </row>
    <row r="13" spans="1:12" x14ac:dyDescent="0.25">
      <c r="A13" s="46"/>
      <c r="B13" s="41"/>
      <c r="C13" s="41"/>
      <c r="D13" s="9" t="s">
        <v>11</v>
      </c>
      <c r="E13" s="6"/>
      <c r="F13" s="6"/>
      <c r="G13" s="15"/>
      <c r="H13" s="17"/>
      <c r="I13" s="6"/>
      <c r="J13" s="6"/>
      <c r="K13" s="38"/>
    </row>
    <row r="14" spans="1:12" x14ac:dyDescent="0.25">
      <c r="A14" s="47"/>
      <c r="B14" s="41"/>
      <c r="C14" s="41"/>
      <c r="D14" s="9" t="s">
        <v>8</v>
      </c>
      <c r="E14" s="6">
        <f t="shared" ref="E14:E23" si="0">SUM(F14:J14)</f>
        <v>1083325.8799999999</v>
      </c>
      <c r="F14" s="6">
        <f>SUM(F10:F13)</f>
        <v>299725.88</v>
      </c>
      <c r="G14" s="6">
        <f>SUM(G10:G13)</f>
        <v>261200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39"/>
      <c r="L14" s="34"/>
    </row>
    <row r="15" spans="1:12" x14ac:dyDescent="0.25">
      <c r="A15" s="41">
        <v>2</v>
      </c>
      <c r="B15" s="41" t="s">
        <v>37</v>
      </c>
      <c r="C15" s="40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1"/>
    </row>
    <row r="16" spans="1:12" x14ac:dyDescent="0.25">
      <c r="A16" s="41"/>
      <c r="B16" s="41"/>
      <c r="C16" s="40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1"/>
    </row>
    <row r="17" spans="1:11" x14ac:dyDescent="0.25">
      <c r="A17" s="41"/>
      <c r="B17" s="41"/>
      <c r="C17" s="40"/>
      <c r="D17" s="10" t="s">
        <v>7</v>
      </c>
      <c r="E17" s="6">
        <f t="shared" si="0"/>
        <v>1360794.6600000001</v>
      </c>
      <c r="F17" s="6">
        <v>330124.02</v>
      </c>
      <c r="G17" s="6">
        <v>343556.88</v>
      </c>
      <c r="H17" s="6">
        <v>343556.88</v>
      </c>
      <c r="I17" s="6">
        <v>343556.88</v>
      </c>
      <c r="J17" s="6">
        <v>0</v>
      </c>
      <c r="K17" s="41"/>
    </row>
    <row r="18" spans="1:11" x14ac:dyDescent="0.25">
      <c r="A18" s="41"/>
      <c r="B18" s="41"/>
      <c r="C18" s="40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1"/>
    </row>
    <row r="19" spans="1:11" x14ac:dyDescent="0.25">
      <c r="A19" s="41"/>
      <c r="B19" s="41"/>
      <c r="C19" s="40"/>
      <c r="D19" s="10" t="s">
        <v>8</v>
      </c>
      <c r="E19" s="6">
        <f t="shared" si="0"/>
        <v>1360794.6600000001</v>
      </c>
      <c r="F19" s="6">
        <f>SUM(F15:F17)</f>
        <v>330124.02</v>
      </c>
      <c r="G19" s="15">
        <f t="shared" ref="G19:J19" si="2">SUM(G15:G17)</f>
        <v>343556.88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1"/>
    </row>
    <row r="20" spans="1:11" hidden="1" x14ac:dyDescent="0.25">
      <c r="A20" s="45"/>
      <c r="B20" s="41" t="s">
        <v>17</v>
      </c>
      <c r="C20" s="40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37" t="s">
        <v>81</v>
      </c>
    </row>
    <row r="21" spans="1:11" hidden="1" x14ac:dyDescent="0.25">
      <c r="A21" s="46"/>
      <c r="B21" s="41"/>
      <c r="C21" s="40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38"/>
    </row>
    <row r="22" spans="1:11" hidden="1" x14ac:dyDescent="0.25">
      <c r="A22" s="46"/>
      <c r="B22" s="41"/>
      <c r="C22" s="40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38"/>
    </row>
    <row r="23" spans="1:11" hidden="1" x14ac:dyDescent="0.25">
      <c r="A23" s="46"/>
      <c r="B23" s="41"/>
      <c r="C23" s="40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38"/>
    </row>
    <row r="24" spans="1:11" hidden="1" x14ac:dyDescent="0.25">
      <c r="A24" s="47"/>
      <c r="B24" s="41"/>
      <c r="C24" s="40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39"/>
    </row>
    <row r="25" spans="1:11" x14ac:dyDescent="0.25">
      <c r="A25" s="45">
        <v>3</v>
      </c>
      <c r="B25" s="41" t="s">
        <v>31</v>
      </c>
      <c r="C25" s="40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37" t="s">
        <v>82</v>
      </c>
    </row>
    <row r="26" spans="1:11" x14ac:dyDescent="0.25">
      <c r="A26" s="46"/>
      <c r="B26" s="41"/>
      <c r="C26" s="40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38"/>
    </row>
    <row r="27" spans="1:11" x14ac:dyDescent="0.25">
      <c r="A27" s="46"/>
      <c r="B27" s="41"/>
      <c r="C27" s="40"/>
      <c r="D27" s="10" t="s">
        <v>7</v>
      </c>
      <c r="E27" s="6">
        <f>SUM(F27:J27)</f>
        <v>1400000</v>
      </c>
      <c r="F27" s="6">
        <v>0</v>
      </c>
      <c r="G27" s="15">
        <v>1400000</v>
      </c>
      <c r="H27" s="17">
        <v>0</v>
      </c>
      <c r="I27" s="6">
        <v>0</v>
      </c>
      <c r="J27" s="6">
        <v>0</v>
      </c>
      <c r="K27" s="38"/>
    </row>
    <row r="28" spans="1:11" x14ac:dyDescent="0.25">
      <c r="A28" s="46"/>
      <c r="B28" s="41"/>
      <c r="C28" s="40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38"/>
    </row>
    <row r="29" spans="1:11" ht="54.75" customHeight="1" x14ac:dyDescent="0.25">
      <c r="A29" s="47"/>
      <c r="B29" s="41"/>
      <c r="C29" s="40"/>
      <c r="D29" s="10" t="s">
        <v>8</v>
      </c>
      <c r="E29" s="6">
        <f>SUM(E25:E28)</f>
        <v>1400000</v>
      </c>
      <c r="F29" s="6">
        <f>SUM(F25:F28)</f>
        <v>0</v>
      </c>
      <c r="G29" s="15">
        <f t="shared" ref="G29:J29" si="8">SUM(G25:G28)</f>
        <v>1400000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39"/>
    </row>
    <row r="30" spans="1:11" x14ac:dyDescent="0.25">
      <c r="A30" s="41">
        <v>4</v>
      </c>
      <c r="B30" s="41" t="s">
        <v>36</v>
      </c>
      <c r="C30" s="40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37" t="s">
        <v>92</v>
      </c>
    </row>
    <row r="31" spans="1:11" x14ac:dyDescent="0.25">
      <c r="A31" s="41"/>
      <c r="B31" s="41"/>
      <c r="C31" s="40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38"/>
    </row>
    <row r="32" spans="1:11" x14ac:dyDescent="0.25">
      <c r="A32" s="41"/>
      <c r="B32" s="41"/>
      <c r="C32" s="40"/>
      <c r="D32" s="10" t="s">
        <v>7</v>
      </c>
      <c r="E32" s="6">
        <f t="shared" si="9"/>
        <v>3022925.44</v>
      </c>
      <c r="F32" s="6">
        <v>471925.44</v>
      </c>
      <c r="G32" s="15">
        <v>1317000</v>
      </c>
      <c r="H32" s="17">
        <v>617000</v>
      </c>
      <c r="I32" s="6">
        <v>617000</v>
      </c>
      <c r="J32" s="6">
        <v>0</v>
      </c>
      <c r="K32" s="38"/>
    </row>
    <row r="33" spans="1:11" x14ac:dyDescent="0.25">
      <c r="A33" s="41"/>
      <c r="B33" s="41"/>
      <c r="C33" s="40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38"/>
    </row>
    <row r="34" spans="1:11" ht="164.25" customHeight="1" x14ac:dyDescent="0.25">
      <c r="A34" s="41"/>
      <c r="B34" s="41"/>
      <c r="C34" s="40"/>
      <c r="D34" s="10" t="s">
        <v>8</v>
      </c>
      <c r="E34" s="6">
        <f t="shared" si="9"/>
        <v>3022925.44</v>
      </c>
      <c r="F34" s="6">
        <f>SUM(F30:F32)</f>
        <v>471925.44</v>
      </c>
      <c r="G34" s="15">
        <f t="shared" ref="G34:J34" si="10">SUM(G30:G32)</f>
        <v>1317000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39"/>
    </row>
    <row r="35" spans="1:11" hidden="1" x14ac:dyDescent="0.25">
      <c r="A35" s="41">
        <v>5</v>
      </c>
      <c r="B35" s="70" t="s">
        <v>80</v>
      </c>
      <c r="C35" s="40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37"/>
    </row>
    <row r="36" spans="1:11" hidden="1" x14ac:dyDescent="0.25">
      <c r="A36" s="41"/>
      <c r="B36" s="70"/>
      <c r="C36" s="40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38"/>
    </row>
    <row r="37" spans="1:11" hidden="1" x14ac:dyDescent="0.25">
      <c r="A37" s="41"/>
      <c r="B37" s="70"/>
      <c r="C37" s="40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38"/>
    </row>
    <row r="38" spans="1:11" hidden="1" x14ac:dyDescent="0.25">
      <c r="A38" s="41"/>
      <c r="B38" s="70"/>
      <c r="C38" s="40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38"/>
    </row>
    <row r="39" spans="1:11" hidden="1" x14ac:dyDescent="0.25">
      <c r="A39" s="41"/>
      <c r="B39" s="70"/>
      <c r="C39" s="40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39"/>
    </row>
    <row r="40" spans="1:11" x14ac:dyDescent="0.25">
      <c r="A40" s="41">
        <v>6</v>
      </c>
      <c r="B40" s="41" t="s">
        <v>35</v>
      </c>
      <c r="C40" s="40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37" t="s">
        <v>83</v>
      </c>
    </row>
    <row r="41" spans="1:11" x14ac:dyDescent="0.25">
      <c r="A41" s="41"/>
      <c r="B41" s="41"/>
      <c r="C41" s="40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38"/>
    </row>
    <row r="42" spans="1:11" x14ac:dyDescent="0.25">
      <c r="A42" s="41"/>
      <c r="B42" s="41"/>
      <c r="C42" s="40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38"/>
    </row>
    <row r="43" spans="1:11" x14ac:dyDescent="0.25">
      <c r="A43" s="41"/>
      <c r="B43" s="41"/>
      <c r="C43" s="40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38"/>
    </row>
    <row r="44" spans="1:11" x14ac:dyDescent="0.25">
      <c r="A44" s="41"/>
      <c r="B44" s="41"/>
      <c r="C44" s="40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39"/>
    </row>
    <row r="45" spans="1:11" x14ac:dyDescent="0.25">
      <c r="A45" s="45">
        <v>7</v>
      </c>
      <c r="B45" s="41" t="s">
        <v>18</v>
      </c>
      <c r="C45" s="40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37" t="s">
        <v>84</v>
      </c>
    </row>
    <row r="46" spans="1:11" x14ac:dyDescent="0.25">
      <c r="A46" s="46"/>
      <c r="B46" s="41"/>
      <c r="C46" s="40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38"/>
    </row>
    <row r="47" spans="1:11" x14ac:dyDescent="0.25">
      <c r="A47" s="46"/>
      <c r="B47" s="41"/>
      <c r="C47" s="40"/>
      <c r="D47" s="9" t="s">
        <v>7</v>
      </c>
      <c r="E47" s="6">
        <f t="shared" si="13"/>
        <v>44825370</v>
      </c>
      <c r="F47" s="6">
        <f>13260200-93030</f>
        <v>13167170</v>
      </c>
      <c r="G47" s="15">
        <f>10436000-100000</f>
        <v>10336000</v>
      </c>
      <c r="H47" s="17">
        <v>10598600</v>
      </c>
      <c r="I47" s="6">
        <v>10723600</v>
      </c>
      <c r="J47" s="6">
        <v>0</v>
      </c>
      <c r="K47" s="38"/>
    </row>
    <row r="48" spans="1:11" x14ac:dyDescent="0.25">
      <c r="A48" s="46"/>
      <c r="B48" s="41"/>
      <c r="C48" s="40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38"/>
    </row>
    <row r="49" spans="1:11" x14ac:dyDescent="0.25">
      <c r="A49" s="47"/>
      <c r="B49" s="41"/>
      <c r="C49" s="40"/>
      <c r="D49" s="9" t="s">
        <v>8</v>
      </c>
      <c r="E49" s="6">
        <f t="shared" si="13"/>
        <v>44825370</v>
      </c>
      <c r="F49" s="6">
        <f>SUM(F45:F47)</f>
        <v>13167170</v>
      </c>
      <c r="G49" s="15">
        <f t="shared" ref="G49:J49" si="16">SUM(G45:G47)</f>
        <v>10336000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39"/>
    </row>
    <row r="50" spans="1:11" x14ac:dyDescent="0.25">
      <c r="A50" s="41">
        <v>8</v>
      </c>
      <c r="B50" s="41" t="s">
        <v>20</v>
      </c>
      <c r="C50" s="40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37" t="s">
        <v>90</v>
      </c>
    </row>
    <row r="51" spans="1:11" x14ac:dyDescent="0.25">
      <c r="A51" s="41"/>
      <c r="B51" s="41"/>
      <c r="C51" s="40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38"/>
    </row>
    <row r="52" spans="1:11" x14ac:dyDescent="0.25">
      <c r="A52" s="41"/>
      <c r="B52" s="41"/>
      <c r="C52" s="40"/>
      <c r="D52" s="9" t="s">
        <v>7</v>
      </c>
      <c r="E52" s="6">
        <f t="shared" si="13"/>
        <v>132443601.80000001</v>
      </c>
      <c r="F52" s="6">
        <v>34214339.090000004</v>
      </c>
      <c r="G52" s="15">
        <v>30252062.710000001</v>
      </c>
      <c r="H52" s="17">
        <v>33038600</v>
      </c>
      <c r="I52" s="6">
        <f>36438600-1500000</f>
        <v>34938600</v>
      </c>
      <c r="J52" s="6">
        <v>0</v>
      </c>
      <c r="K52" s="38"/>
    </row>
    <row r="53" spans="1:11" x14ac:dyDescent="0.25">
      <c r="A53" s="41"/>
      <c r="B53" s="41"/>
      <c r="C53" s="40"/>
      <c r="D53" s="9" t="s">
        <v>11</v>
      </c>
      <c r="E53" s="6"/>
      <c r="F53" s="6"/>
      <c r="G53" s="15"/>
      <c r="H53" s="17"/>
      <c r="I53" s="6"/>
      <c r="J53" s="6"/>
      <c r="K53" s="38"/>
    </row>
    <row r="54" spans="1:11" x14ac:dyDescent="0.25">
      <c r="A54" s="41"/>
      <c r="B54" s="41"/>
      <c r="C54" s="40"/>
      <c r="D54" s="9" t="s">
        <v>8</v>
      </c>
      <c r="E54" s="6">
        <f>SUM(F54:J54)</f>
        <v>132443601.80000001</v>
      </c>
      <c r="F54" s="6">
        <f>SUM(F50:F52)</f>
        <v>34214339.090000004</v>
      </c>
      <c r="G54" s="15">
        <f>SUM(G50:G52)</f>
        <v>30252062.710000001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39"/>
    </row>
    <row r="55" spans="1:11" x14ac:dyDescent="0.25">
      <c r="A55" s="41">
        <v>9</v>
      </c>
      <c r="B55" s="41" t="s">
        <v>34</v>
      </c>
      <c r="C55" s="40" t="s">
        <v>19</v>
      </c>
      <c r="D55" s="9" t="s">
        <v>5</v>
      </c>
      <c r="E55" s="6">
        <f t="shared" ref="E55:E58" si="20">SUM(F55:J55)</f>
        <v>120867.63</v>
      </c>
      <c r="F55" s="6">
        <v>70945.22</v>
      </c>
      <c r="G55" s="15">
        <v>49922.41</v>
      </c>
      <c r="H55" s="17">
        <v>0</v>
      </c>
      <c r="I55" s="6">
        <v>0</v>
      </c>
      <c r="J55" s="6">
        <v>0</v>
      </c>
      <c r="K55" s="59" t="s">
        <v>86</v>
      </c>
    </row>
    <row r="56" spans="1:11" x14ac:dyDescent="0.25">
      <c r="A56" s="41"/>
      <c r="B56" s="41"/>
      <c r="C56" s="40"/>
      <c r="D56" s="9" t="s">
        <v>25</v>
      </c>
      <c r="E56" s="6">
        <f t="shared" si="20"/>
        <v>0</v>
      </c>
      <c r="F56" s="6">
        <v>0</v>
      </c>
      <c r="G56" s="15">
        <v>0</v>
      </c>
      <c r="H56" s="17">
        <v>0</v>
      </c>
      <c r="I56" s="6">
        <v>0</v>
      </c>
      <c r="J56" s="6">
        <v>0</v>
      </c>
      <c r="K56" s="59"/>
    </row>
    <row r="57" spans="1:11" x14ac:dyDescent="0.25">
      <c r="A57" s="41"/>
      <c r="B57" s="41"/>
      <c r="C57" s="40"/>
      <c r="D57" s="9" t="s">
        <v>7</v>
      </c>
      <c r="E57" s="6">
        <f t="shared" si="20"/>
        <v>10206927.719999999</v>
      </c>
      <c r="F57" s="6">
        <v>5264609.37</v>
      </c>
      <c r="G57" s="15">
        <v>4942318.3499999996</v>
      </c>
      <c r="H57" s="17">
        <v>0</v>
      </c>
      <c r="I57" s="6">
        <v>0</v>
      </c>
      <c r="J57" s="6">
        <v>0</v>
      </c>
      <c r="K57" s="59"/>
    </row>
    <row r="58" spans="1:11" x14ac:dyDescent="0.25">
      <c r="A58" s="41"/>
      <c r="B58" s="41"/>
      <c r="C58" s="40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59"/>
    </row>
    <row r="59" spans="1:11" x14ac:dyDescent="0.25">
      <c r="A59" s="41"/>
      <c r="B59" s="41"/>
      <c r="C59" s="40"/>
      <c r="D59" s="9" t="s">
        <v>8</v>
      </c>
      <c r="E59" s="6">
        <f>E56+E57+E55</f>
        <v>10327795.35</v>
      </c>
      <c r="F59" s="6">
        <f>F56+F57+F55+F58</f>
        <v>5433813.46</v>
      </c>
      <c r="G59" s="6">
        <f t="shared" ref="G59:J59" si="21">G56+G57+G55+G58</f>
        <v>4992240.76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59"/>
    </row>
    <row r="60" spans="1:11" s="1" customFormat="1" x14ac:dyDescent="0.25">
      <c r="A60" s="41">
        <v>10</v>
      </c>
      <c r="B60" s="41" t="s">
        <v>30</v>
      </c>
      <c r="C60" s="60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37" t="s">
        <v>85</v>
      </c>
    </row>
    <row r="61" spans="1:11" s="1" customFormat="1" ht="21" x14ac:dyDescent="0.25">
      <c r="A61" s="41"/>
      <c r="B61" s="41"/>
      <c r="C61" s="61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38"/>
    </row>
    <row r="62" spans="1:11" s="1" customFormat="1" x14ac:dyDescent="0.25">
      <c r="A62" s="41"/>
      <c r="B62" s="41"/>
      <c r="C62" s="61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38"/>
    </row>
    <row r="63" spans="1:11" s="1" customFormat="1" x14ac:dyDescent="0.25">
      <c r="A63" s="41"/>
      <c r="B63" s="41"/>
      <c r="C63" s="61"/>
      <c r="D63" s="9" t="s">
        <v>11</v>
      </c>
      <c r="E63" s="6"/>
      <c r="F63" s="6"/>
      <c r="G63" s="15"/>
      <c r="H63" s="17"/>
      <c r="I63" s="6"/>
      <c r="J63" s="6"/>
      <c r="K63" s="38"/>
    </row>
    <row r="64" spans="1:11" s="1" customFormat="1" x14ac:dyDescent="0.25">
      <c r="A64" s="41"/>
      <c r="B64" s="41"/>
      <c r="C64" s="62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39"/>
    </row>
    <row r="65" spans="1:12" s="1" customFormat="1" x14ac:dyDescent="0.25">
      <c r="A65" s="41">
        <v>11</v>
      </c>
      <c r="B65" s="51" t="s">
        <v>27</v>
      </c>
      <c r="C65" s="45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66"/>
    </row>
    <row r="66" spans="1:12" s="1" customFormat="1" ht="21" x14ac:dyDescent="0.25">
      <c r="A66" s="41"/>
      <c r="B66" s="52"/>
      <c r="C66" s="46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61"/>
    </row>
    <row r="67" spans="1:12" s="1" customFormat="1" x14ac:dyDescent="0.25">
      <c r="A67" s="41"/>
      <c r="B67" s="52"/>
      <c r="C67" s="46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61"/>
    </row>
    <row r="68" spans="1:12" s="1" customFormat="1" x14ac:dyDescent="0.25">
      <c r="A68" s="41"/>
      <c r="B68" s="52"/>
      <c r="C68" s="46"/>
      <c r="D68" s="9" t="s">
        <v>11</v>
      </c>
      <c r="E68" s="6"/>
      <c r="F68" s="6"/>
      <c r="G68" s="15"/>
      <c r="H68" s="17"/>
      <c r="I68" s="6"/>
      <c r="J68" s="6"/>
      <c r="K68" s="61"/>
    </row>
    <row r="69" spans="1:12" s="1" customFormat="1" x14ac:dyDescent="0.25">
      <c r="A69" s="41"/>
      <c r="B69" s="53"/>
      <c r="C69" s="47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62"/>
    </row>
    <row r="70" spans="1:12" s="1" customFormat="1" x14ac:dyDescent="0.25">
      <c r="A70" s="41">
        <v>12</v>
      </c>
      <c r="B70" s="51" t="s">
        <v>32</v>
      </c>
      <c r="C70" s="41" t="s">
        <v>16</v>
      </c>
      <c r="D70" s="11" t="s">
        <v>5</v>
      </c>
      <c r="E70" s="6">
        <f>F70+G70+H70+I70+J70</f>
        <v>4631250</v>
      </c>
      <c r="F70" s="6">
        <v>4631250</v>
      </c>
      <c r="G70" s="15"/>
      <c r="H70" s="17"/>
      <c r="I70" s="6"/>
      <c r="J70" s="6"/>
      <c r="K70" s="66" t="s">
        <v>86</v>
      </c>
    </row>
    <row r="71" spans="1:12" s="1" customFormat="1" ht="21" x14ac:dyDescent="0.25">
      <c r="A71" s="41"/>
      <c r="B71" s="52" t="s">
        <v>29</v>
      </c>
      <c r="C71" s="41"/>
      <c r="D71" s="9" t="s">
        <v>6</v>
      </c>
      <c r="E71" s="6">
        <f>F71+G71+H71+I71+J71</f>
        <v>0</v>
      </c>
      <c r="F71" s="6"/>
      <c r="G71" s="15"/>
      <c r="H71" s="17"/>
      <c r="I71" s="6"/>
      <c r="J71" s="6"/>
      <c r="K71" s="61"/>
      <c r="L71" s="84"/>
    </row>
    <row r="72" spans="1:12" s="1" customFormat="1" x14ac:dyDescent="0.25">
      <c r="A72" s="41"/>
      <c r="B72" s="52" t="s">
        <v>29</v>
      </c>
      <c r="C72" s="41"/>
      <c r="D72" s="9" t="s">
        <v>7</v>
      </c>
      <c r="E72" s="6">
        <f>F72+G72+H72+I72+J72</f>
        <v>382357</v>
      </c>
      <c r="F72" s="6">
        <v>382357</v>
      </c>
      <c r="G72" s="15"/>
      <c r="H72" s="17"/>
      <c r="I72" s="6"/>
      <c r="J72" s="6"/>
      <c r="K72" s="61"/>
    </row>
    <row r="73" spans="1:12" s="1" customFormat="1" x14ac:dyDescent="0.25">
      <c r="A73" s="41"/>
      <c r="B73" s="52" t="s">
        <v>29</v>
      </c>
      <c r="C73" s="41"/>
      <c r="D73" s="9" t="s">
        <v>11</v>
      </c>
      <c r="E73" s="6">
        <f>F73+G73+H73+I73+J73</f>
        <v>125000</v>
      </c>
      <c r="F73" s="6">
        <v>125000</v>
      </c>
      <c r="G73" s="15"/>
      <c r="H73" s="17"/>
      <c r="I73" s="6"/>
      <c r="J73" s="6"/>
      <c r="K73" s="61"/>
    </row>
    <row r="74" spans="1:12" s="1" customFormat="1" x14ac:dyDescent="0.25">
      <c r="A74" s="41"/>
      <c r="B74" s="53" t="s">
        <v>29</v>
      </c>
      <c r="C74" s="41"/>
      <c r="D74" s="9" t="s">
        <v>8</v>
      </c>
      <c r="E74" s="6">
        <f>F74+G74+H74+I74+J74</f>
        <v>5138607</v>
      </c>
      <c r="F74" s="6">
        <f>F70+F71+F72+F73</f>
        <v>5138607</v>
      </c>
      <c r="G74" s="15">
        <f>G70+G71+G72+G73</f>
        <v>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62"/>
    </row>
    <row r="75" spans="1:12" s="1" customFormat="1" x14ac:dyDescent="0.25">
      <c r="A75" s="41">
        <v>13</v>
      </c>
      <c r="B75" s="51" t="s">
        <v>91</v>
      </c>
      <c r="C75" s="45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66"/>
    </row>
    <row r="76" spans="1:12" s="1" customFormat="1" ht="21" x14ac:dyDescent="0.25">
      <c r="A76" s="41"/>
      <c r="B76" s="52"/>
      <c r="C76" s="46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61"/>
    </row>
    <row r="77" spans="1:12" s="1" customFormat="1" x14ac:dyDescent="0.25">
      <c r="A77" s="41"/>
      <c r="B77" s="52"/>
      <c r="C77" s="46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61"/>
    </row>
    <row r="78" spans="1:12" s="1" customFormat="1" x14ac:dyDescent="0.25">
      <c r="A78" s="41"/>
      <c r="B78" s="52"/>
      <c r="C78" s="46"/>
      <c r="D78" s="9" t="s">
        <v>11</v>
      </c>
      <c r="E78" s="6"/>
      <c r="F78" s="6"/>
      <c r="G78" s="15"/>
      <c r="H78" s="17"/>
      <c r="I78" s="6"/>
      <c r="J78" s="6"/>
      <c r="K78" s="61"/>
    </row>
    <row r="79" spans="1:12" s="1" customFormat="1" x14ac:dyDescent="0.25">
      <c r="A79" s="41"/>
      <c r="B79" s="53"/>
      <c r="C79" s="47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62"/>
    </row>
    <row r="80" spans="1:12" s="1" customFormat="1" hidden="1" x14ac:dyDescent="0.25">
      <c r="A80" s="41"/>
      <c r="B80" s="51"/>
      <c r="C80" s="45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66"/>
    </row>
    <row r="81" spans="1:11" s="1" customFormat="1" ht="21" hidden="1" x14ac:dyDescent="0.25">
      <c r="A81" s="41"/>
      <c r="B81" s="52"/>
      <c r="C81" s="46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61"/>
    </row>
    <row r="82" spans="1:11" s="1" customFormat="1" hidden="1" x14ac:dyDescent="0.25">
      <c r="A82" s="41"/>
      <c r="B82" s="52"/>
      <c r="C82" s="46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61"/>
    </row>
    <row r="83" spans="1:11" s="1" customFormat="1" hidden="1" x14ac:dyDescent="0.25">
      <c r="A83" s="41"/>
      <c r="B83" s="52"/>
      <c r="C83" s="46"/>
      <c r="D83" s="9" t="s">
        <v>11</v>
      </c>
      <c r="E83" s="6"/>
      <c r="F83" s="6"/>
      <c r="G83" s="15"/>
      <c r="H83" s="17"/>
      <c r="I83" s="6"/>
      <c r="J83" s="6"/>
      <c r="K83" s="61"/>
    </row>
    <row r="84" spans="1:11" s="1" customFormat="1" hidden="1" x14ac:dyDescent="0.25">
      <c r="A84" s="41"/>
      <c r="B84" s="53"/>
      <c r="C84" s="47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62"/>
    </row>
    <row r="85" spans="1:11" s="1" customFormat="1" hidden="1" x14ac:dyDescent="0.25">
      <c r="A85" s="45"/>
      <c r="B85" s="51" t="s">
        <v>33</v>
      </c>
      <c r="C85" s="45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66" t="s">
        <v>89</v>
      </c>
    </row>
    <row r="86" spans="1:11" s="1" customFormat="1" ht="21" hidden="1" x14ac:dyDescent="0.25">
      <c r="A86" s="54"/>
      <c r="B86" s="54"/>
      <c r="C86" s="54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61"/>
    </row>
    <row r="87" spans="1:11" s="1" customFormat="1" hidden="1" x14ac:dyDescent="0.25">
      <c r="A87" s="54"/>
      <c r="B87" s="54"/>
      <c r="C87" s="54"/>
      <c r="D87" s="9" t="s">
        <v>7</v>
      </c>
      <c r="E87" s="6">
        <f t="shared" si="32"/>
        <v>0</v>
      </c>
      <c r="F87" s="6"/>
      <c r="G87" s="15"/>
      <c r="H87" s="17"/>
      <c r="I87" s="6"/>
      <c r="J87" s="6"/>
      <c r="K87" s="61"/>
    </row>
    <row r="88" spans="1:11" s="1" customFormat="1" hidden="1" x14ac:dyDescent="0.25">
      <c r="A88" s="54"/>
      <c r="B88" s="54"/>
      <c r="C88" s="54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61"/>
    </row>
    <row r="89" spans="1:11" s="1" customFormat="1" hidden="1" x14ac:dyDescent="0.25">
      <c r="A89" s="55"/>
      <c r="B89" s="13"/>
      <c r="C89" s="55"/>
      <c r="D89" s="9" t="s">
        <v>8</v>
      </c>
      <c r="E89" s="6">
        <f t="shared" si="32"/>
        <v>0</v>
      </c>
      <c r="F89" s="6">
        <f>F85+F86+F87+F88</f>
        <v>0</v>
      </c>
      <c r="G89" s="15">
        <f>G85+G86+G87+G88</f>
        <v>0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62"/>
    </row>
    <row r="90" spans="1:11" x14ac:dyDescent="0.25">
      <c r="A90" s="45"/>
      <c r="B90" s="63" t="s">
        <v>9</v>
      </c>
      <c r="C90" s="48"/>
      <c r="D90" s="9" t="s">
        <v>5</v>
      </c>
      <c r="E90" s="6">
        <f>SUM(F90:J90)</f>
        <v>4752117.63</v>
      </c>
      <c r="F90" s="6">
        <f t="shared" ref="F90:J93" si="33">F10+F15+F40+F45+F50+F30+F20+F85+F70+F55+F75+F65+F35+F25+F60+F80</f>
        <v>4702195.22</v>
      </c>
      <c r="G90" s="6">
        <f t="shared" si="33"/>
        <v>49922.41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56"/>
    </row>
    <row r="91" spans="1:11" x14ac:dyDescent="0.25">
      <c r="A91" s="46"/>
      <c r="B91" s="64"/>
      <c r="C91" s="49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57"/>
    </row>
    <row r="92" spans="1:11" x14ac:dyDescent="0.25">
      <c r="A92" s="46"/>
      <c r="B92" s="64"/>
      <c r="C92" s="49"/>
      <c r="D92" s="9" t="s">
        <v>7</v>
      </c>
      <c r="E92" s="6">
        <f t="shared" si="34"/>
        <v>201107587.34</v>
      </c>
      <c r="F92" s="6">
        <f t="shared" si="33"/>
        <v>57540335.640000001</v>
      </c>
      <c r="G92" s="6">
        <f t="shared" si="33"/>
        <v>49909537.940000005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57"/>
    </row>
    <row r="93" spans="1:11" x14ac:dyDescent="0.25">
      <c r="A93" s="46"/>
      <c r="B93" s="64"/>
      <c r="C93" s="49"/>
      <c r="D93" s="9" t="s">
        <v>11</v>
      </c>
      <c r="E93" s="6">
        <f>SUM(F93:J93)</f>
        <v>223258.87</v>
      </c>
      <c r="F93" s="6">
        <f t="shared" si="33"/>
        <v>223258.87</v>
      </c>
      <c r="G93" s="6">
        <f t="shared" si="33"/>
        <v>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57"/>
    </row>
    <row r="94" spans="1:11" x14ac:dyDescent="0.25">
      <c r="A94" s="47"/>
      <c r="B94" s="65"/>
      <c r="C94" s="50"/>
      <c r="D94" s="12" t="s">
        <v>8</v>
      </c>
      <c r="E94" s="6">
        <f>SUM(F94:J94)</f>
        <v>206082963.83999997</v>
      </c>
      <c r="F94" s="6">
        <f>F90+F92+F91+F93</f>
        <v>62465789.729999997</v>
      </c>
      <c r="G94" s="6">
        <f t="shared" ref="G94:J94" si="35">G90+G92+G91+G93</f>
        <v>49959460.350000001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58"/>
    </row>
    <row r="96" spans="1:11" x14ac:dyDescent="0.25">
      <c r="E96" s="32">
        <f>SUM(F96:I96)</f>
        <v>209346215.46000001</v>
      </c>
      <c r="F96" s="32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 x14ac:dyDescent="0.25">
      <c r="F97" s="5"/>
    </row>
    <row r="98" spans="5:9" x14ac:dyDescent="0.25">
      <c r="E98" s="5">
        <f>E96-E94</f>
        <v>3263251.6200000346</v>
      </c>
      <c r="F98" s="5">
        <f>F96-F94</f>
        <v>3263251.6200000048</v>
      </c>
      <c r="G98" s="5">
        <f t="shared" ref="G98:I98" si="36">G96-G94</f>
        <v>0</v>
      </c>
      <c r="H98" s="5">
        <f t="shared" si="36"/>
        <v>0</v>
      </c>
      <c r="I98" s="5">
        <f t="shared" si="36"/>
        <v>0</v>
      </c>
    </row>
  </sheetData>
  <mergeCells count="80"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  <mergeCell ref="E7:J7"/>
    <mergeCell ref="A10:A14"/>
    <mergeCell ref="K10:K14"/>
    <mergeCell ref="C10:C14"/>
    <mergeCell ref="K25:K29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K35:K39"/>
    <mergeCell ref="C35:C39"/>
    <mergeCell ref="C50:C54"/>
    <mergeCell ref="K45:K49"/>
    <mergeCell ref="C45:C49"/>
    <mergeCell ref="K50:K54"/>
    <mergeCell ref="K40:K4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workbookViewId="0">
      <selection activeCell="F3" sqref="F3"/>
    </sheetView>
  </sheetViews>
  <sheetFormatPr defaultRowHeight="15" x14ac:dyDescent="0.2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 x14ac:dyDescent="0.3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 x14ac:dyDescent="0.3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 x14ac:dyDescent="0.25">
      <c r="A3" s="72" t="s">
        <v>43</v>
      </c>
      <c r="B3" s="72">
        <v>1.2730001172E+17</v>
      </c>
      <c r="C3" s="24"/>
      <c r="D3" s="72" t="s">
        <v>44</v>
      </c>
      <c r="E3" s="28"/>
      <c r="F3" s="28"/>
      <c r="G3" s="72" t="s">
        <v>45</v>
      </c>
    </row>
    <row r="4" spans="1:7" ht="16.5" thickBot="1" x14ac:dyDescent="0.3">
      <c r="A4" s="73"/>
      <c r="B4" s="73"/>
      <c r="C4" s="25">
        <v>43920</v>
      </c>
      <c r="D4" s="73"/>
      <c r="E4" s="21"/>
      <c r="F4" s="21"/>
      <c r="G4" s="73"/>
    </row>
    <row r="5" spans="1:7" ht="204" customHeight="1" x14ac:dyDescent="0.25">
      <c r="A5" s="72" t="s">
        <v>43</v>
      </c>
      <c r="B5" s="72">
        <v>1.2730001172E+17</v>
      </c>
      <c r="C5" s="24"/>
      <c r="D5" s="72" t="s">
        <v>46</v>
      </c>
      <c r="E5" s="28"/>
      <c r="F5" s="28"/>
      <c r="G5" s="72" t="s">
        <v>47</v>
      </c>
    </row>
    <row r="6" spans="1:7" ht="16.5" thickBot="1" x14ac:dyDescent="0.3">
      <c r="A6" s="73"/>
      <c r="B6" s="73"/>
      <c r="C6" s="25">
        <v>43920</v>
      </c>
      <c r="D6" s="73"/>
      <c r="E6" s="21"/>
      <c r="F6" s="21"/>
      <c r="G6" s="73"/>
    </row>
    <row r="7" spans="1:7" ht="219.75" customHeight="1" x14ac:dyDescent="0.25">
      <c r="A7" s="72" t="s">
        <v>43</v>
      </c>
      <c r="B7" s="72">
        <v>1.2730001172E+17</v>
      </c>
      <c r="C7" s="24"/>
      <c r="D7" s="72" t="s">
        <v>48</v>
      </c>
      <c r="E7" s="28"/>
      <c r="F7" s="28"/>
      <c r="G7" s="72" t="s">
        <v>49</v>
      </c>
    </row>
    <row r="8" spans="1:7" ht="16.5" thickBot="1" x14ac:dyDescent="0.3">
      <c r="A8" s="73"/>
      <c r="B8" s="73"/>
      <c r="C8" s="25">
        <v>43920</v>
      </c>
      <c r="D8" s="73"/>
      <c r="E8" s="21"/>
      <c r="F8" s="21"/>
      <c r="G8" s="73"/>
    </row>
    <row r="9" spans="1:7" ht="204" customHeight="1" x14ac:dyDescent="0.25">
      <c r="A9" s="72" t="s">
        <v>43</v>
      </c>
      <c r="B9" s="72">
        <v>1.2730001172E+17</v>
      </c>
      <c r="C9" s="24"/>
      <c r="D9" s="72" t="s">
        <v>50</v>
      </c>
      <c r="E9" s="28"/>
      <c r="F9" s="28"/>
      <c r="G9" s="72" t="s">
        <v>51</v>
      </c>
    </row>
    <row r="10" spans="1:7" ht="16.5" thickBot="1" x14ac:dyDescent="0.3">
      <c r="A10" s="73"/>
      <c r="B10" s="73"/>
      <c r="C10" s="25">
        <v>43920</v>
      </c>
      <c r="D10" s="73"/>
      <c r="E10" s="21"/>
      <c r="F10" s="21"/>
      <c r="G10" s="73"/>
    </row>
    <row r="11" spans="1:7" ht="204" customHeight="1" x14ac:dyDescent="0.25">
      <c r="A11" s="72" t="s">
        <v>43</v>
      </c>
      <c r="B11" s="72">
        <v>1.2730001172E+17</v>
      </c>
      <c r="C11" s="24"/>
      <c r="D11" s="72" t="s">
        <v>52</v>
      </c>
      <c r="E11" s="28"/>
      <c r="F11" s="28"/>
      <c r="G11" s="72" t="s">
        <v>53</v>
      </c>
    </row>
    <row r="12" spans="1:7" ht="16.5" thickBot="1" x14ac:dyDescent="0.3">
      <c r="A12" s="73"/>
      <c r="B12" s="73"/>
      <c r="C12" s="25">
        <v>43920</v>
      </c>
      <c r="D12" s="73"/>
      <c r="E12" s="21"/>
      <c r="F12" s="21"/>
      <c r="G12" s="73"/>
    </row>
    <row r="13" spans="1:7" ht="204" customHeight="1" x14ac:dyDescent="0.25">
      <c r="A13" s="72" t="s">
        <v>43</v>
      </c>
      <c r="B13" s="72">
        <v>1.2730001172E+17</v>
      </c>
      <c r="C13" s="24"/>
      <c r="D13" s="72" t="s">
        <v>54</v>
      </c>
      <c r="E13" s="28"/>
      <c r="F13" s="28"/>
      <c r="G13" s="72" t="s">
        <v>55</v>
      </c>
    </row>
    <row r="14" spans="1:7" ht="16.5" thickBot="1" x14ac:dyDescent="0.3">
      <c r="A14" s="73"/>
      <c r="B14" s="73"/>
      <c r="C14" s="25">
        <v>43920</v>
      </c>
      <c r="D14" s="73"/>
      <c r="E14" s="21"/>
      <c r="F14" s="21"/>
      <c r="G14" s="73"/>
    </row>
    <row r="15" spans="1:7" ht="204" customHeight="1" x14ac:dyDescent="0.25">
      <c r="A15" s="72" t="s">
        <v>43</v>
      </c>
      <c r="B15" s="72">
        <v>1.2730001172E+17</v>
      </c>
      <c r="C15" s="24"/>
      <c r="D15" s="72" t="s">
        <v>56</v>
      </c>
      <c r="E15" s="28"/>
      <c r="F15" s="28"/>
      <c r="G15" s="72" t="s">
        <v>57</v>
      </c>
    </row>
    <row r="16" spans="1:7" ht="16.5" thickBot="1" x14ac:dyDescent="0.3">
      <c r="A16" s="73"/>
      <c r="B16" s="73"/>
      <c r="C16" s="25">
        <v>43942</v>
      </c>
      <c r="D16" s="73"/>
      <c r="E16" s="21"/>
      <c r="F16" s="21"/>
      <c r="G16" s="73"/>
    </row>
    <row r="17" spans="1:7" ht="110.25" customHeight="1" thickBot="1" x14ac:dyDescent="0.3">
      <c r="A17" s="74" t="s">
        <v>58</v>
      </c>
      <c r="B17" s="75"/>
      <c r="C17" s="75"/>
      <c r="D17" s="76"/>
      <c r="E17" s="29"/>
      <c r="F17" s="29"/>
      <c r="G17" s="26" t="s">
        <v>59</v>
      </c>
    </row>
    <row r="18" spans="1:7" ht="188.25" customHeight="1" x14ac:dyDescent="0.25">
      <c r="A18" s="72" t="s">
        <v>60</v>
      </c>
      <c r="B18" s="72">
        <v>1.2730001171900001E+21</v>
      </c>
      <c r="C18" s="24"/>
      <c r="D18" s="72" t="s">
        <v>61</v>
      </c>
      <c r="E18" s="28"/>
      <c r="F18" s="28"/>
      <c r="G18" s="72" t="s">
        <v>62</v>
      </c>
    </row>
    <row r="19" spans="1:7" ht="16.5" thickBot="1" x14ac:dyDescent="0.3">
      <c r="A19" s="73"/>
      <c r="B19" s="73"/>
      <c r="C19" s="25">
        <v>43725</v>
      </c>
      <c r="D19" s="73"/>
      <c r="E19" s="21"/>
      <c r="F19" s="21"/>
      <c r="G19" s="73"/>
    </row>
    <row r="20" spans="1:7" ht="172.5" customHeight="1" x14ac:dyDescent="0.25">
      <c r="A20" s="72" t="s">
        <v>63</v>
      </c>
      <c r="B20" s="72">
        <v>1.27300011719E+17</v>
      </c>
      <c r="C20" s="24"/>
      <c r="D20" s="72" t="s">
        <v>64</v>
      </c>
      <c r="E20" s="24"/>
      <c r="F20" s="24"/>
      <c r="G20" s="24"/>
    </row>
    <row r="21" spans="1:7" ht="16.5" thickBot="1" x14ac:dyDescent="0.3">
      <c r="A21" s="73"/>
      <c r="B21" s="73"/>
      <c r="C21" s="25">
        <v>43819</v>
      </c>
      <c r="D21" s="73"/>
      <c r="E21" s="22"/>
      <c r="F21" s="22"/>
      <c r="G21" s="22" t="s">
        <v>65</v>
      </c>
    </row>
    <row r="22" spans="1:7" ht="345.75" customHeight="1" x14ac:dyDescent="0.25">
      <c r="A22" s="72" t="s">
        <v>66</v>
      </c>
      <c r="B22" s="72" t="s">
        <v>67</v>
      </c>
      <c r="C22" s="24"/>
      <c r="D22" s="72" t="s">
        <v>68</v>
      </c>
      <c r="E22" s="28"/>
      <c r="F22" s="28"/>
      <c r="G22" s="81">
        <v>10906</v>
      </c>
    </row>
    <row r="23" spans="1:7" ht="15.75" x14ac:dyDescent="0.25">
      <c r="A23" s="80"/>
      <c r="B23" s="80"/>
      <c r="C23" s="24"/>
      <c r="D23" s="80"/>
      <c r="E23" s="23"/>
      <c r="F23" s="23"/>
      <c r="G23" s="82"/>
    </row>
    <row r="24" spans="1:7" ht="16.5" thickBot="1" x14ac:dyDescent="0.3">
      <c r="A24" s="73"/>
      <c r="B24" s="73"/>
      <c r="C24" s="27">
        <v>43913</v>
      </c>
      <c r="D24" s="73"/>
      <c r="E24" s="21"/>
      <c r="F24" s="21"/>
      <c r="G24" s="83"/>
    </row>
    <row r="25" spans="1:7" ht="377.25" customHeight="1" x14ac:dyDescent="0.25">
      <c r="A25" s="72" t="s">
        <v>69</v>
      </c>
      <c r="B25" s="72">
        <v>92</v>
      </c>
      <c r="C25" s="24"/>
      <c r="D25" s="72" t="s">
        <v>70</v>
      </c>
      <c r="E25" s="28"/>
      <c r="F25" s="28"/>
      <c r="G25" s="72" t="s">
        <v>71</v>
      </c>
    </row>
    <row r="26" spans="1:7" ht="16.5" thickBot="1" x14ac:dyDescent="0.3">
      <c r="A26" s="73"/>
      <c r="B26" s="73"/>
      <c r="C26" s="25">
        <v>43990</v>
      </c>
      <c r="D26" s="73"/>
      <c r="E26" s="21"/>
      <c r="F26" s="21"/>
      <c r="G26" s="73"/>
    </row>
    <row r="27" spans="1:7" ht="16.5" thickBot="1" x14ac:dyDescent="0.3">
      <c r="A27" s="77" t="s">
        <v>8</v>
      </c>
      <c r="B27" s="78"/>
      <c r="C27" s="78"/>
      <c r="D27" s="79"/>
      <c r="E27" s="30"/>
      <c r="F27" s="30"/>
      <c r="G27" s="26" t="s">
        <v>72</v>
      </c>
    </row>
  </sheetData>
  <mergeCells count="45"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  <mergeCell ref="A27:D27"/>
    <mergeCell ref="A20:A21"/>
    <mergeCell ref="B20:B21"/>
    <mergeCell ref="D20:D21"/>
    <mergeCell ref="A22:A24"/>
    <mergeCell ref="B22:B24"/>
    <mergeCell ref="D22:D24"/>
    <mergeCell ref="A11:A12"/>
    <mergeCell ref="B11:B12"/>
    <mergeCell ref="D11:D12"/>
    <mergeCell ref="G11:G12"/>
    <mergeCell ref="A13:A14"/>
    <mergeCell ref="B13:B14"/>
    <mergeCell ref="D13:D14"/>
    <mergeCell ref="G13:G14"/>
    <mergeCell ref="A15:A16"/>
    <mergeCell ref="B15:B16"/>
    <mergeCell ref="D15:D16"/>
    <mergeCell ref="G15:G16"/>
    <mergeCell ref="A17:D17"/>
    <mergeCell ref="A7:A8"/>
    <mergeCell ref="B7:B8"/>
    <mergeCell ref="D7:D8"/>
    <mergeCell ref="G7:G8"/>
    <mergeCell ref="A9:A10"/>
    <mergeCell ref="B9:B10"/>
    <mergeCell ref="D9:D10"/>
    <mergeCell ref="G9:G10"/>
    <mergeCell ref="A3:A4"/>
    <mergeCell ref="B3:B4"/>
    <mergeCell ref="D3:D4"/>
    <mergeCell ref="G3:G4"/>
    <mergeCell ref="A5:A6"/>
    <mergeCell ref="B5:B6"/>
    <mergeCell ref="D5:D6"/>
    <mergeCell ref="G5:G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2024-01-17T09:38:06Z</dcterms:modified>
</cp:coreProperties>
</file>