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5725"/>
</workbook>
</file>

<file path=xl/calcChain.xml><?xml version="1.0" encoding="utf-8"?>
<calcChain xmlns="http://schemas.openxmlformats.org/spreadsheetml/2006/main">
  <c r="G47" i="1"/>
  <c r="F72" l="1"/>
  <c r="F57"/>
  <c r="F47"/>
  <c r="I52" l="1"/>
  <c r="G90"/>
  <c r="H90"/>
  <c r="I90"/>
  <c r="J90"/>
  <c r="G91"/>
  <c r="H91"/>
  <c r="I91"/>
  <c r="J91"/>
  <c r="H92"/>
  <c r="I92"/>
  <c r="J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I59"/>
  <c r="J59"/>
  <c r="F59"/>
  <c r="E58"/>
  <c r="G92"/>
  <c r="E84" l="1"/>
  <c r="J94"/>
  <c r="H94"/>
  <c r="I94"/>
  <c r="G94"/>
  <c r="F92" l="1"/>
  <c r="F94" s="1"/>
  <c r="F44"/>
  <c r="F54"/>
  <c r="G54"/>
  <c r="H54"/>
  <c r="G14" l="1"/>
  <c r="F98" l="1"/>
  <c r="E12" l="1"/>
  <c r="F29"/>
  <c r="H14"/>
  <c r="I14"/>
  <c r="J14"/>
  <c r="F14"/>
  <c r="J79"/>
  <c r="I79"/>
  <c r="H79"/>
  <c r="G79"/>
  <c r="F79"/>
  <c r="E77"/>
  <c r="E76"/>
  <c r="E75"/>
  <c r="J39"/>
  <c r="I39"/>
  <c r="H39"/>
  <c r="G39"/>
  <c r="F39"/>
  <c r="E38"/>
  <c r="E37"/>
  <c r="E36"/>
  <c r="E35"/>
  <c r="E79" l="1"/>
  <c r="E39"/>
  <c r="E93"/>
  <c r="I49" l="1"/>
  <c r="J74" l="1"/>
  <c r="I74"/>
  <c r="H74"/>
  <c r="G74"/>
  <c r="F74"/>
  <c r="E73"/>
  <c r="E72"/>
  <c r="E71"/>
  <c r="E70"/>
  <c r="E74" l="1"/>
  <c r="F89"/>
  <c r="G89"/>
  <c r="J89"/>
  <c r="I89"/>
  <c r="H89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91"/>
  <c r="E90"/>
  <c r="J29"/>
  <c r="I29"/>
  <c r="H29"/>
  <c r="G29"/>
  <c r="E28"/>
  <c r="E27"/>
  <c r="E26"/>
  <c r="E25"/>
  <c r="I54"/>
  <c r="H49"/>
  <c r="I34"/>
  <c r="H34"/>
  <c r="I24"/>
  <c r="H24"/>
  <c r="I19"/>
  <c r="H19"/>
  <c r="E29" l="1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17"/>
  <c r="J44" l="1"/>
  <c r="E41"/>
  <c r="E40"/>
  <c r="J54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E85"/>
  <c r="E86"/>
  <c r="E87"/>
  <c r="E88"/>
  <c r="E89"/>
  <c r="G44"/>
  <c r="E42"/>
  <c r="H44"/>
  <c r="H98" s="1"/>
  <c r="I44"/>
  <c r="I98" s="1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<sst xmlns="http://schemas.openxmlformats.org/spreadsheetml/2006/main" count="191" uniqueCount="94">
  <si>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</si>
  <si>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</si>
  <si>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</si>
  <si>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</si>
  <si>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</si>
  <si>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</si>
  <si>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</si>
  <si>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</si>
  <si>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</si>
  <si>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</si>
  <si>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</si>
  <si>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</si>
  <si>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</si>
  <si>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</si>
  <si>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</si>
  <si>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</si>
  <si>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</si>
  <si>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</si>
  <si>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</si>
  <si>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</si>
  <si>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</si>
  <si>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</si>
  <si>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</si>
  <si>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</si>
  <si>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</si>
  <si>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</si>
  <si>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</si>
  <si>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</si>
  <si>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</si>
  <si>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</si>
  <si>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</si>
  <si>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</si>
  <si>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</si>
  <si>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</si>
  <si>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</si>
  <si>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</si>
  <si>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</si>
  <si>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</si>
  <si>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</si>
  <si>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</si>
  <si>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</si>
  <si>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</si>
  <si>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</si>
  <si>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</si>
  <si>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</si>
  <si>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</si>
  <si>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</si>
  <si>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</si>
  <si>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</si>
  <si>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</si>
  <si>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</si>
  <si>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</si>
  <si>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</si>
  <si>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</si>
  <si>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</si>
  <si>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</si>
  <si>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</si>
  <si>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</si>
  <si>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</si>
  <si>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</si>
  <si>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</si>
  <si>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</si>
  <si>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</si>
  <si>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</si>
  <si>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</si>
  <si>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</si>
  <si>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</si>
  <si>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</si>
  <si>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</si>
  <si>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</si>
  <si>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</si>
  <si>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</si>
  <si>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</si>
  <si>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</si>
  <si>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</si>
  <si>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</si>
  <si>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</si>
  <si>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</si>
  <si>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</si>
  <si>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</si>
  <si>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</si>
  <si>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</si>
  <si>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</si>
  <si>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</si>
  <si>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</si>
  <si>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</si>
  <si>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</si>
  <si>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</si>
  <si>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</si>
  <si>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</si>
  <si>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</si>
  <si>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</si>
  <si>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</si>
  <si>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11.11.2024 г. № 711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</si>
</sst>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A6" sqref="A6:K6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5" t="s">
        <v>93</v>
      </c>
      <c r="H1" s="46"/>
      <c r="I1" s="46"/>
      <c r="J1" s="46"/>
      <c r="K1" s="46"/>
    </row>
    <row r="2" spans="1:12" ht="6.75" customHeight="1">
      <c r="G2" s="45"/>
      <c r="H2" s="46"/>
      <c r="I2" s="46"/>
      <c r="J2" s="46"/>
      <c r="K2" s="46"/>
    </row>
    <row r="3" spans="1:12" ht="49.5" customHeight="1">
      <c r="G3" s="81" t="s">
        <v>88</v>
      </c>
      <c r="H3" s="81"/>
      <c r="I3" s="81"/>
      <c r="J3" s="81"/>
      <c r="K3" s="81"/>
      <c r="L3" s="2"/>
    </row>
    <row r="4" spans="1:12">
      <c r="A4" s="53" t="s">
        <v>12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2">
      <c r="A5" s="53" t="s">
        <v>10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2" ht="51" customHeight="1">
      <c r="A6" s="54" t="s">
        <v>87</v>
      </c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2">
      <c r="A7" s="52" t="s">
        <v>0</v>
      </c>
      <c r="B7" s="52" t="s">
        <v>13</v>
      </c>
      <c r="C7" s="52" t="s">
        <v>1</v>
      </c>
      <c r="D7" s="52" t="s">
        <v>2</v>
      </c>
      <c r="E7" s="77" t="s">
        <v>3</v>
      </c>
      <c r="F7" s="78"/>
      <c r="G7" s="78"/>
      <c r="H7" s="78"/>
      <c r="I7" s="78"/>
      <c r="J7" s="79"/>
      <c r="K7" s="52" t="s">
        <v>14</v>
      </c>
    </row>
    <row r="8" spans="1:12" ht="21">
      <c r="A8" s="52"/>
      <c r="B8" s="52"/>
      <c r="C8" s="52"/>
      <c r="D8" s="52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52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5">
        <v>1</v>
      </c>
      <c r="B10" s="51" t="s">
        <v>15</v>
      </c>
      <c r="C10" s="51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47"/>
    </row>
    <row r="11" spans="1:12">
      <c r="A11" s="56"/>
      <c r="B11" s="51"/>
      <c r="C11" s="51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48"/>
    </row>
    <row r="12" spans="1:12">
      <c r="A12" s="56"/>
      <c r="B12" s="51"/>
      <c r="C12" s="51"/>
      <c r="D12" s="9" t="s">
        <v>7</v>
      </c>
      <c r="E12" s="6">
        <f>SUM(F12:J12)</f>
        <v>1843116.36</v>
      </c>
      <c r="F12" s="37">
        <v>208905.35</v>
      </c>
      <c r="G12" s="43">
        <v>1111811.01</v>
      </c>
      <c r="H12" s="6">
        <v>261200</v>
      </c>
      <c r="I12" s="6">
        <v>261200</v>
      </c>
      <c r="J12" s="6">
        <v>0</v>
      </c>
      <c r="K12" s="48"/>
    </row>
    <row r="13" spans="1:12">
      <c r="A13" s="56"/>
      <c r="B13" s="51"/>
      <c r="C13" s="51"/>
      <c r="D13" s="9" t="s">
        <v>11</v>
      </c>
      <c r="E13" s="6"/>
      <c r="F13" s="6"/>
      <c r="G13" s="15"/>
      <c r="H13" s="17"/>
      <c r="I13" s="6"/>
      <c r="J13" s="6"/>
      <c r="K13" s="48"/>
    </row>
    <row r="14" spans="1:12">
      <c r="A14" s="57"/>
      <c r="B14" s="51"/>
      <c r="C14" s="51"/>
      <c r="D14" s="9" t="s">
        <v>8</v>
      </c>
      <c r="E14" s="6">
        <f t="shared" ref="E14:E23" si="0">SUM(F14:J14)</f>
        <v>1843116.36</v>
      </c>
      <c r="F14" s="6">
        <f>SUM(F10:F13)</f>
        <v>208905.35</v>
      </c>
      <c r="G14" s="6">
        <f>SUM(G10:G13)</f>
        <v>1111811.01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49"/>
      <c r="L14" s="34"/>
    </row>
    <row r="15" spans="1:12">
      <c r="A15" s="51">
        <v>2</v>
      </c>
      <c r="B15" s="51" t="s">
        <v>37</v>
      </c>
      <c r="C15" s="50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51"/>
    </row>
    <row r="16" spans="1:12">
      <c r="A16" s="51"/>
      <c r="B16" s="51"/>
      <c r="C16" s="50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51"/>
    </row>
    <row r="17" spans="1:11">
      <c r="A17" s="51"/>
      <c r="B17" s="51"/>
      <c r="C17" s="50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51"/>
    </row>
    <row r="18" spans="1:11">
      <c r="A18" s="51"/>
      <c r="B18" s="51"/>
      <c r="C18" s="50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51"/>
    </row>
    <row r="19" spans="1:11">
      <c r="A19" s="51"/>
      <c r="B19" s="51"/>
      <c r="C19" s="50"/>
      <c r="D19" s="10" t="s">
        <v>8</v>
      </c>
      <c r="E19" s="6">
        <f t="shared" si="0"/>
        <v>1364659.65</v>
      </c>
      <c r="F19" s="6">
        <f>SUM(F15:F17)</f>
        <v>330124.02</v>
      </c>
      <c r="G19" s="15">
        <f t="shared" ref="G19:J19" si="2">SUM(G15:G17)</f>
        <v>347421.87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51"/>
    </row>
    <row r="20" spans="1:11" hidden="1">
      <c r="A20" s="55"/>
      <c r="B20" s="80" t="s">
        <v>17</v>
      </c>
      <c r="C20" s="50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47" t="s">
        <v>81</v>
      </c>
    </row>
    <row r="21" spans="1:11" hidden="1">
      <c r="A21" s="56"/>
      <c r="B21" s="80"/>
      <c r="C21" s="50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48"/>
    </row>
    <row r="22" spans="1:11" hidden="1">
      <c r="A22" s="56"/>
      <c r="B22" s="80"/>
      <c r="C22" s="50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48"/>
    </row>
    <row r="23" spans="1:11" hidden="1">
      <c r="A23" s="56"/>
      <c r="B23" s="80"/>
      <c r="C23" s="50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48"/>
    </row>
    <row r="24" spans="1:11" hidden="1">
      <c r="A24" s="57"/>
      <c r="B24" s="80"/>
      <c r="C24" s="50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49"/>
    </row>
    <row r="25" spans="1:11">
      <c r="A25" s="55">
        <v>3</v>
      </c>
      <c r="B25" s="51" t="s">
        <v>31</v>
      </c>
      <c r="C25" s="50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47" t="s">
        <v>82</v>
      </c>
    </row>
    <row r="26" spans="1:11">
      <c r="A26" s="56"/>
      <c r="B26" s="51"/>
      <c r="C26" s="50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48"/>
    </row>
    <row r="27" spans="1:11">
      <c r="A27" s="56"/>
      <c r="B27" s="51"/>
      <c r="C27" s="50"/>
      <c r="D27" s="10" t="s">
        <v>7</v>
      </c>
      <c r="E27" s="6">
        <f>SUM(F27:J27)</f>
        <v>350000</v>
      </c>
      <c r="F27" s="6">
        <v>0</v>
      </c>
      <c r="G27" s="15">
        <v>350000</v>
      </c>
      <c r="H27" s="17">
        <v>0</v>
      </c>
      <c r="I27" s="6">
        <v>0</v>
      </c>
      <c r="J27" s="6">
        <v>0</v>
      </c>
      <c r="K27" s="48"/>
    </row>
    <row r="28" spans="1:11">
      <c r="A28" s="56"/>
      <c r="B28" s="51"/>
      <c r="C28" s="50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48"/>
    </row>
    <row r="29" spans="1:11" ht="54.75" customHeight="1">
      <c r="A29" s="57"/>
      <c r="B29" s="51"/>
      <c r="C29" s="50"/>
      <c r="D29" s="10" t="s">
        <v>8</v>
      </c>
      <c r="E29" s="6">
        <f>SUM(E25:E28)</f>
        <v>350000</v>
      </c>
      <c r="F29" s="6">
        <f>SUM(F25:F28)</f>
        <v>0</v>
      </c>
      <c r="G29" s="15">
        <f t="shared" ref="G29:J29" si="8">SUM(G25:G28)</f>
        <v>350000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49"/>
    </row>
    <row r="30" spans="1:11">
      <c r="A30" s="51">
        <v>4</v>
      </c>
      <c r="B30" s="51" t="s">
        <v>36</v>
      </c>
      <c r="C30" s="50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47" t="s">
        <v>92</v>
      </c>
    </row>
    <row r="31" spans="1:11">
      <c r="A31" s="51"/>
      <c r="B31" s="51"/>
      <c r="C31" s="50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48"/>
    </row>
    <row r="32" spans="1:11">
      <c r="A32" s="51"/>
      <c r="B32" s="51"/>
      <c r="C32" s="50"/>
      <c r="D32" s="10" t="s">
        <v>7</v>
      </c>
      <c r="E32" s="6">
        <f t="shared" si="9"/>
        <v>2911186.37</v>
      </c>
      <c r="F32" s="37">
        <v>360842.09</v>
      </c>
      <c r="G32" s="15">
        <v>1316344.28</v>
      </c>
      <c r="H32" s="17">
        <v>617000</v>
      </c>
      <c r="I32" s="6">
        <v>617000</v>
      </c>
      <c r="J32" s="6">
        <v>0</v>
      </c>
      <c r="K32" s="48"/>
    </row>
    <row r="33" spans="1:11">
      <c r="A33" s="51"/>
      <c r="B33" s="51"/>
      <c r="C33" s="50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48"/>
    </row>
    <row r="34" spans="1:11" ht="164.25" customHeight="1">
      <c r="A34" s="51"/>
      <c r="B34" s="51"/>
      <c r="C34" s="50"/>
      <c r="D34" s="10" t="s">
        <v>8</v>
      </c>
      <c r="E34" s="6">
        <f t="shared" si="9"/>
        <v>2911186.37</v>
      </c>
      <c r="F34" s="6">
        <f>SUM(F30:F32)</f>
        <v>360842.09</v>
      </c>
      <c r="G34" s="15">
        <f t="shared" ref="G34:J34" si="10">SUM(G30:G32)</f>
        <v>1316344.28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49"/>
    </row>
    <row r="35" spans="1:11" hidden="1">
      <c r="A35" s="51">
        <v>5</v>
      </c>
      <c r="B35" s="80" t="s">
        <v>80</v>
      </c>
      <c r="C35" s="50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47"/>
    </row>
    <row r="36" spans="1:11" hidden="1">
      <c r="A36" s="51"/>
      <c r="B36" s="80"/>
      <c r="C36" s="50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48"/>
    </row>
    <row r="37" spans="1:11" hidden="1">
      <c r="A37" s="51"/>
      <c r="B37" s="80"/>
      <c r="C37" s="50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48"/>
    </row>
    <row r="38" spans="1:11" hidden="1">
      <c r="A38" s="51"/>
      <c r="B38" s="80"/>
      <c r="C38" s="50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48"/>
    </row>
    <row r="39" spans="1:11" hidden="1">
      <c r="A39" s="51"/>
      <c r="B39" s="80"/>
      <c r="C39" s="50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49"/>
    </row>
    <row r="40" spans="1:11">
      <c r="A40" s="51">
        <v>6</v>
      </c>
      <c r="B40" s="51" t="s">
        <v>35</v>
      </c>
      <c r="C40" s="50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47" t="s">
        <v>83</v>
      </c>
    </row>
    <row r="41" spans="1:11">
      <c r="A41" s="51"/>
      <c r="B41" s="51"/>
      <c r="C41" s="50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48"/>
    </row>
    <row r="42" spans="1:11">
      <c r="A42" s="51"/>
      <c r="B42" s="51"/>
      <c r="C42" s="50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48"/>
    </row>
    <row r="43" spans="1:11">
      <c r="A43" s="51"/>
      <c r="B43" s="51"/>
      <c r="C43" s="50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48"/>
    </row>
    <row r="44" spans="1:11">
      <c r="A44" s="51"/>
      <c r="B44" s="51"/>
      <c r="C44" s="50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49"/>
    </row>
    <row r="45" spans="1:11">
      <c r="A45" s="55">
        <v>7</v>
      </c>
      <c r="B45" s="51" t="s">
        <v>18</v>
      </c>
      <c r="C45" s="50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47" t="s">
        <v>84</v>
      </c>
    </row>
    <row r="46" spans="1:11">
      <c r="A46" s="56"/>
      <c r="B46" s="51"/>
      <c r="C46" s="50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48"/>
    </row>
    <row r="47" spans="1:11">
      <c r="A47" s="56"/>
      <c r="B47" s="51"/>
      <c r="C47" s="50"/>
      <c r="D47" s="9" t="s">
        <v>7</v>
      </c>
      <c r="E47" s="6">
        <f t="shared" si="13"/>
        <v>44424294.259999998</v>
      </c>
      <c r="F47" s="37">
        <f>11927463.07-93030</f>
        <v>11834433.07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48"/>
    </row>
    <row r="48" spans="1:11">
      <c r="A48" s="56"/>
      <c r="B48" s="51"/>
      <c r="C48" s="50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48"/>
    </row>
    <row r="49" spans="1:11">
      <c r="A49" s="57"/>
      <c r="B49" s="51"/>
      <c r="C49" s="50"/>
      <c r="D49" s="9" t="s">
        <v>8</v>
      </c>
      <c r="E49" s="6">
        <f t="shared" si="13"/>
        <v>44424294.259999998</v>
      </c>
      <c r="F49" s="6">
        <f>SUM(F45:F47)</f>
        <v>11834433.07</v>
      </c>
      <c r="G49" s="15">
        <f t="shared" ref="G49:J49" si="16">SUM(G45:G47)</f>
        <v>11267661.189999999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49"/>
    </row>
    <row r="50" spans="1:11">
      <c r="A50" s="51">
        <v>8</v>
      </c>
      <c r="B50" s="51" t="s">
        <v>20</v>
      </c>
      <c r="C50" s="50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47" t="s">
        <v>90</v>
      </c>
    </row>
    <row r="51" spans="1:11">
      <c r="A51" s="51"/>
      <c r="B51" s="51"/>
      <c r="C51" s="50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48"/>
    </row>
    <row r="52" spans="1:11">
      <c r="A52" s="51"/>
      <c r="B52" s="51"/>
      <c r="C52" s="50"/>
      <c r="D52" s="9" t="s">
        <v>7</v>
      </c>
      <c r="E52" s="6">
        <f t="shared" si="13"/>
        <v>128634369.34</v>
      </c>
      <c r="F52" s="37">
        <v>32808290.809999999</v>
      </c>
      <c r="G52" s="44">
        <v>27848878.530000001</v>
      </c>
      <c r="H52" s="17">
        <v>33038600</v>
      </c>
      <c r="I52" s="6">
        <f>36438600-1500000</f>
        <v>34938600</v>
      </c>
      <c r="J52" s="6">
        <v>0</v>
      </c>
      <c r="K52" s="48"/>
    </row>
    <row r="53" spans="1:11">
      <c r="A53" s="51"/>
      <c r="B53" s="51"/>
      <c r="C53" s="50"/>
      <c r="D53" s="9" t="s">
        <v>11</v>
      </c>
      <c r="E53" s="6"/>
      <c r="F53" s="6"/>
      <c r="G53" s="15"/>
      <c r="H53" s="17"/>
      <c r="I53" s="6"/>
      <c r="J53" s="6"/>
      <c r="K53" s="48"/>
    </row>
    <row r="54" spans="1:11">
      <c r="A54" s="51"/>
      <c r="B54" s="51"/>
      <c r="C54" s="50"/>
      <c r="D54" s="9" t="s">
        <v>8</v>
      </c>
      <c r="E54" s="6">
        <f>SUM(F54:J54)</f>
        <v>128634369.34</v>
      </c>
      <c r="F54" s="6">
        <f>SUM(F50:F52)</f>
        <v>32808290.809999999</v>
      </c>
      <c r="G54" s="15">
        <f>SUM(G50:G52)</f>
        <v>27848878.530000001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49"/>
    </row>
    <row r="55" spans="1:11">
      <c r="A55" s="51">
        <v>9</v>
      </c>
      <c r="B55" s="51" t="s">
        <v>34</v>
      </c>
      <c r="C55" s="50" t="s">
        <v>19</v>
      </c>
      <c r="D55" s="9" t="s">
        <v>5</v>
      </c>
      <c r="E55" s="6">
        <f t="shared" ref="E55:E58" si="20">SUM(F55:J55)</f>
        <v>5314531.78</v>
      </c>
      <c r="F55" s="38">
        <v>5264609.37</v>
      </c>
      <c r="G55" s="15">
        <v>49922.41</v>
      </c>
      <c r="H55" s="17">
        <v>0</v>
      </c>
      <c r="I55" s="6">
        <v>0</v>
      </c>
      <c r="J55" s="6">
        <v>0</v>
      </c>
      <c r="K55" s="69" t="s">
        <v>86</v>
      </c>
    </row>
    <row r="56" spans="1:11">
      <c r="A56" s="51"/>
      <c r="B56" s="51"/>
      <c r="C56" s="50"/>
      <c r="D56" s="9" t="s">
        <v>25</v>
      </c>
      <c r="E56" s="6">
        <f t="shared" si="20"/>
        <v>0</v>
      </c>
      <c r="F56" s="39"/>
      <c r="G56" s="15">
        <v>0</v>
      </c>
      <c r="H56" s="17">
        <v>0</v>
      </c>
      <c r="I56" s="6">
        <v>0</v>
      </c>
      <c r="J56" s="6">
        <v>0</v>
      </c>
      <c r="K56" s="69"/>
    </row>
    <row r="57" spans="1:11">
      <c r="A57" s="51"/>
      <c r="B57" s="51"/>
      <c r="C57" s="50"/>
      <c r="D57" s="9" t="s">
        <v>7</v>
      </c>
      <c r="E57" s="6">
        <f t="shared" si="20"/>
        <v>5622435.6099999994</v>
      </c>
      <c r="F57" s="40">
        <f>169204.09-98258.87</f>
        <v>70945.22</v>
      </c>
      <c r="G57" s="15">
        <v>5551490.3899999997</v>
      </c>
      <c r="H57" s="17">
        <v>0</v>
      </c>
      <c r="I57" s="6">
        <v>0</v>
      </c>
      <c r="J57" s="6">
        <v>0</v>
      </c>
      <c r="K57" s="69"/>
    </row>
    <row r="58" spans="1:11">
      <c r="A58" s="51"/>
      <c r="B58" s="51"/>
      <c r="C58" s="50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9"/>
    </row>
    <row r="59" spans="1:11">
      <c r="A59" s="51"/>
      <c r="B59" s="51"/>
      <c r="C59" s="50"/>
      <c r="D59" s="9" t="s">
        <v>8</v>
      </c>
      <c r="E59" s="6">
        <f>E56+E57+E55</f>
        <v>10936967.390000001</v>
      </c>
      <c r="F59" s="6">
        <f>F56+F57+F55+F58</f>
        <v>5433813.46</v>
      </c>
      <c r="G59" s="6">
        <f t="shared" ref="G59:J59" si="21">G56+G57+G55+G58</f>
        <v>5601412.7999999998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9"/>
    </row>
    <row r="60" spans="1:11" s="1" customFormat="1">
      <c r="A60" s="51">
        <v>10</v>
      </c>
      <c r="B60" s="51" t="s">
        <v>30</v>
      </c>
      <c r="C60" s="70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47" t="s">
        <v>85</v>
      </c>
    </row>
    <row r="61" spans="1:11" s="1" customFormat="1" ht="21">
      <c r="A61" s="51"/>
      <c r="B61" s="51"/>
      <c r="C61" s="71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48"/>
    </row>
    <row r="62" spans="1:11" s="1" customFormat="1">
      <c r="A62" s="51"/>
      <c r="B62" s="51"/>
      <c r="C62" s="71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48"/>
    </row>
    <row r="63" spans="1:11" s="1" customFormat="1">
      <c r="A63" s="51"/>
      <c r="B63" s="51"/>
      <c r="C63" s="71"/>
      <c r="D63" s="9" t="s">
        <v>11</v>
      </c>
      <c r="E63" s="6"/>
      <c r="F63" s="6"/>
      <c r="G63" s="15"/>
      <c r="H63" s="17"/>
      <c r="I63" s="6"/>
      <c r="J63" s="6"/>
      <c r="K63" s="48"/>
    </row>
    <row r="64" spans="1:11" s="1" customFormat="1">
      <c r="A64" s="51"/>
      <c r="B64" s="51"/>
      <c r="C64" s="72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49"/>
    </row>
    <row r="65" spans="1:12" s="1" customFormat="1">
      <c r="A65" s="51">
        <v>11</v>
      </c>
      <c r="B65" s="61" t="s">
        <v>27</v>
      </c>
      <c r="C65" s="55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76"/>
    </row>
    <row r="66" spans="1:12" s="1" customFormat="1" ht="21">
      <c r="A66" s="51"/>
      <c r="B66" s="62"/>
      <c r="C66" s="56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71"/>
    </row>
    <row r="67" spans="1:12" s="1" customFormat="1">
      <c r="A67" s="51"/>
      <c r="B67" s="62"/>
      <c r="C67" s="56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71"/>
    </row>
    <row r="68" spans="1:12" s="1" customFormat="1">
      <c r="A68" s="51"/>
      <c r="B68" s="62"/>
      <c r="C68" s="56"/>
      <c r="D68" s="9" t="s">
        <v>11</v>
      </c>
      <c r="E68" s="6"/>
      <c r="F68" s="6"/>
      <c r="G68" s="15"/>
      <c r="H68" s="17"/>
      <c r="I68" s="6"/>
      <c r="J68" s="6"/>
      <c r="K68" s="71"/>
    </row>
    <row r="69" spans="1:12" s="1" customFormat="1">
      <c r="A69" s="51"/>
      <c r="B69" s="63"/>
      <c r="C69" s="57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72"/>
    </row>
    <row r="70" spans="1:12" s="1" customFormat="1">
      <c r="A70" s="51">
        <v>12</v>
      </c>
      <c r="B70" s="61" t="s">
        <v>32</v>
      </c>
      <c r="C70" s="51" t="s">
        <v>16</v>
      </c>
      <c r="D70" s="11" t="s">
        <v>5</v>
      </c>
      <c r="E70" s="6">
        <f>F70+G70+H70+I70+J70</f>
        <v>7040614.6900000004</v>
      </c>
      <c r="F70" s="37">
        <v>4615114.6900000004</v>
      </c>
      <c r="G70" s="15">
        <v>2425500</v>
      </c>
      <c r="H70" s="17"/>
      <c r="I70" s="6"/>
      <c r="J70" s="6"/>
      <c r="K70" s="76" t="s">
        <v>86</v>
      </c>
    </row>
    <row r="71" spans="1:12" s="1" customFormat="1" ht="21">
      <c r="A71" s="51"/>
      <c r="B71" s="62" t="s">
        <v>29</v>
      </c>
      <c r="C71" s="51"/>
      <c r="D71" s="9" t="s">
        <v>6</v>
      </c>
      <c r="E71" s="6">
        <f>F71+G71+H71+I71+J71</f>
        <v>0</v>
      </c>
      <c r="F71" s="37"/>
      <c r="G71" s="15"/>
      <c r="H71" s="17"/>
      <c r="I71" s="6"/>
      <c r="J71" s="6"/>
      <c r="K71" s="71"/>
      <c r="L71" s="35"/>
    </row>
    <row r="72" spans="1:12" s="1" customFormat="1">
      <c r="A72" s="51"/>
      <c r="B72" s="62" t="s">
        <v>29</v>
      </c>
      <c r="C72" s="51"/>
      <c r="D72" s="9" t="s">
        <v>7</v>
      </c>
      <c r="E72" s="6">
        <f>F72+G72+H72+I72+J72</f>
        <v>293224.90999999922</v>
      </c>
      <c r="F72" s="37">
        <f>4983839.6-4740114.69</f>
        <v>243724.90999999922</v>
      </c>
      <c r="G72" s="15">
        <v>49500</v>
      </c>
      <c r="H72" s="17"/>
      <c r="I72" s="6"/>
      <c r="J72" s="6"/>
      <c r="K72" s="71"/>
    </row>
    <row r="73" spans="1:12" s="1" customFormat="1">
      <c r="A73" s="51"/>
      <c r="B73" s="62" t="s">
        <v>29</v>
      </c>
      <c r="C73" s="51"/>
      <c r="D73" s="9" t="s">
        <v>11</v>
      </c>
      <c r="E73" s="6">
        <f>F73+G73+H73+I73+J73</f>
        <v>150000</v>
      </c>
      <c r="F73" s="37">
        <v>125000</v>
      </c>
      <c r="G73" s="15">
        <v>25000</v>
      </c>
      <c r="H73" s="17"/>
      <c r="I73" s="6"/>
      <c r="J73" s="6"/>
      <c r="K73" s="71"/>
    </row>
    <row r="74" spans="1:12" s="1" customFormat="1">
      <c r="A74" s="51"/>
      <c r="B74" s="63" t="s">
        <v>29</v>
      </c>
      <c r="C74" s="51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72"/>
    </row>
    <row r="75" spans="1:12" s="1" customFormat="1">
      <c r="A75" s="51">
        <v>13</v>
      </c>
      <c r="B75" s="61" t="s">
        <v>91</v>
      </c>
      <c r="C75" s="55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76"/>
    </row>
    <row r="76" spans="1:12" s="1" customFormat="1" ht="21">
      <c r="A76" s="51"/>
      <c r="B76" s="62"/>
      <c r="C76" s="56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71"/>
    </row>
    <row r="77" spans="1:12" s="1" customFormat="1">
      <c r="A77" s="51"/>
      <c r="B77" s="62"/>
      <c r="C77" s="56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71"/>
    </row>
    <row r="78" spans="1:12" s="1" customFormat="1">
      <c r="A78" s="51"/>
      <c r="B78" s="62"/>
      <c r="C78" s="56"/>
      <c r="D78" s="9" t="s">
        <v>11</v>
      </c>
      <c r="E78" s="6"/>
      <c r="F78" s="6"/>
      <c r="G78" s="15"/>
      <c r="H78" s="17"/>
      <c r="I78" s="6"/>
      <c r="J78" s="6"/>
      <c r="K78" s="71"/>
    </row>
    <row r="79" spans="1:12" s="1" customFormat="1">
      <c r="A79" s="51"/>
      <c r="B79" s="63"/>
      <c r="C79" s="57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72"/>
    </row>
    <row r="80" spans="1:12" s="1" customFormat="1" hidden="1">
      <c r="A80" s="51"/>
      <c r="B80" s="61"/>
      <c r="C80" s="55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76"/>
    </row>
    <row r="81" spans="1:11" s="1" customFormat="1" ht="21" hidden="1">
      <c r="A81" s="51"/>
      <c r="B81" s="62"/>
      <c r="C81" s="56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71"/>
    </row>
    <row r="82" spans="1:11" s="1" customFormat="1" hidden="1">
      <c r="A82" s="51"/>
      <c r="B82" s="62"/>
      <c r="C82" s="56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71"/>
    </row>
    <row r="83" spans="1:11" s="1" customFormat="1" hidden="1">
      <c r="A83" s="51"/>
      <c r="B83" s="62"/>
      <c r="C83" s="56"/>
      <c r="D83" s="9" t="s">
        <v>11</v>
      </c>
      <c r="E83" s="6"/>
      <c r="F83" s="6"/>
      <c r="G83" s="15"/>
      <c r="H83" s="17"/>
      <c r="I83" s="6"/>
      <c r="J83" s="6"/>
      <c r="K83" s="71"/>
    </row>
    <row r="84" spans="1:11" s="1" customFormat="1" hidden="1">
      <c r="A84" s="51"/>
      <c r="B84" s="63"/>
      <c r="C84" s="57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72"/>
    </row>
    <row r="85" spans="1:11" s="1" customFormat="1">
      <c r="A85" s="55">
        <v>14</v>
      </c>
      <c r="B85" s="61" t="s">
        <v>33</v>
      </c>
      <c r="C85" s="55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76" t="s">
        <v>89</v>
      </c>
    </row>
    <row r="86" spans="1:11" s="1" customFormat="1" ht="21">
      <c r="A86" s="64"/>
      <c r="B86" s="64"/>
      <c r="C86" s="64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71"/>
    </row>
    <row r="87" spans="1:11" s="1" customFormat="1">
      <c r="A87" s="64"/>
      <c r="B87" s="64"/>
      <c r="C87" s="64"/>
      <c r="D87" s="9" t="s">
        <v>7</v>
      </c>
      <c r="E87" s="6">
        <f t="shared" si="32"/>
        <v>6567974</v>
      </c>
      <c r="F87" s="6"/>
      <c r="G87" s="15">
        <v>6567974</v>
      </c>
      <c r="H87" s="17"/>
      <c r="I87" s="6"/>
      <c r="J87" s="6"/>
      <c r="K87" s="71"/>
    </row>
    <row r="88" spans="1:11" s="1" customFormat="1">
      <c r="A88" s="64"/>
      <c r="B88" s="64"/>
      <c r="C88" s="64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71"/>
    </row>
    <row r="89" spans="1:11" s="1" customFormat="1">
      <c r="A89" s="65"/>
      <c r="B89" s="13"/>
      <c r="C89" s="65"/>
      <c r="D89" s="9" t="s">
        <v>8</v>
      </c>
      <c r="E89" s="6">
        <f t="shared" si="32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72"/>
    </row>
    <row r="90" spans="1:11">
      <c r="A90" s="55"/>
      <c r="B90" s="73" t="s">
        <v>9</v>
      </c>
      <c r="C90" s="58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66"/>
    </row>
    <row r="91" spans="1:11">
      <c r="A91" s="56"/>
      <c r="B91" s="74"/>
      <c r="C91" s="59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67"/>
    </row>
    <row r="92" spans="1:11">
      <c r="A92" s="56"/>
      <c r="B92" s="74"/>
      <c r="C92" s="59"/>
      <c r="D92" s="9" t="s">
        <v>7</v>
      </c>
      <c r="E92" s="6">
        <f t="shared" si="34"/>
        <v>198393545.34</v>
      </c>
      <c r="F92" s="6">
        <f t="shared" si="33"/>
        <v>49267350.310000002</v>
      </c>
      <c r="G92" s="6">
        <f t="shared" si="33"/>
        <v>55468481.270000003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67"/>
    </row>
    <row r="93" spans="1:11">
      <c r="A93" s="56"/>
      <c r="B93" s="74"/>
      <c r="C93" s="59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67"/>
    </row>
    <row r="94" spans="1:11">
      <c r="A94" s="57"/>
      <c r="B94" s="75"/>
      <c r="C94" s="60"/>
      <c r="D94" s="12" t="s">
        <v>8</v>
      </c>
      <c r="E94" s="6">
        <f>SUM(F94:J94)</f>
        <v>210996950.68000001</v>
      </c>
      <c r="F94" s="6">
        <f>F90+F92+F91+F93</f>
        <v>59370333.240000002</v>
      </c>
      <c r="G94" s="6">
        <f t="shared" ref="G94:J94" si="35">G90+G92+G91+G93</f>
        <v>57968903.680000007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68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-1650735.2199999988</v>
      </c>
      <c r="F98" s="42">
        <f>F96-F94</f>
        <v>6358708.1099999994</v>
      </c>
      <c r="G98" s="5">
        <f t="shared" ref="G98:I98" si="36">G96-G94</f>
        <v>-8009443.3300000057</v>
      </c>
      <c r="H98" s="5">
        <f t="shared" si="36"/>
        <v>0</v>
      </c>
      <c r="I98" s="5">
        <f t="shared" si="36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2" t="s">
        <v>43</v>
      </c>
      <c r="B3" s="82">
        <v>1.2730001172E+17</v>
      </c>
      <c r="C3" s="24"/>
      <c r="D3" s="82" t="s">
        <v>44</v>
      </c>
      <c r="E3" s="28"/>
      <c r="F3" s="28"/>
      <c r="G3" s="82" t="s">
        <v>45</v>
      </c>
    </row>
    <row r="4" spans="1:7" ht="16.5" thickBot="1">
      <c r="A4" s="83"/>
      <c r="B4" s="83"/>
      <c r="C4" s="25">
        <v>43920</v>
      </c>
      <c r="D4" s="83"/>
      <c r="E4" s="21"/>
      <c r="F4" s="21"/>
      <c r="G4" s="83"/>
    </row>
    <row r="5" spans="1:7" ht="204" customHeight="1">
      <c r="A5" s="82" t="s">
        <v>43</v>
      </c>
      <c r="B5" s="82">
        <v>1.2730001172E+17</v>
      </c>
      <c r="C5" s="24"/>
      <c r="D5" s="82" t="s">
        <v>46</v>
      </c>
      <c r="E5" s="28"/>
      <c r="F5" s="28"/>
      <c r="G5" s="82" t="s">
        <v>47</v>
      </c>
    </row>
    <row r="6" spans="1:7" ht="16.5" thickBot="1">
      <c r="A6" s="83"/>
      <c r="B6" s="83"/>
      <c r="C6" s="25">
        <v>43920</v>
      </c>
      <c r="D6" s="83"/>
      <c r="E6" s="21"/>
      <c r="F6" s="21"/>
      <c r="G6" s="83"/>
    </row>
    <row r="7" spans="1:7" ht="219.75" customHeight="1">
      <c r="A7" s="82" t="s">
        <v>43</v>
      </c>
      <c r="B7" s="82">
        <v>1.2730001172E+17</v>
      </c>
      <c r="C7" s="24"/>
      <c r="D7" s="82" t="s">
        <v>48</v>
      </c>
      <c r="E7" s="28"/>
      <c r="F7" s="28"/>
      <c r="G7" s="82" t="s">
        <v>49</v>
      </c>
    </row>
    <row r="8" spans="1:7" ht="16.5" thickBot="1">
      <c r="A8" s="83"/>
      <c r="B8" s="83"/>
      <c r="C8" s="25">
        <v>43920</v>
      </c>
      <c r="D8" s="83"/>
      <c r="E8" s="21"/>
      <c r="F8" s="21"/>
      <c r="G8" s="83"/>
    </row>
    <row r="9" spans="1:7" ht="204" customHeight="1">
      <c r="A9" s="82" t="s">
        <v>43</v>
      </c>
      <c r="B9" s="82">
        <v>1.2730001172E+17</v>
      </c>
      <c r="C9" s="24"/>
      <c r="D9" s="82" t="s">
        <v>50</v>
      </c>
      <c r="E9" s="28"/>
      <c r="F9" s="28"/>
      <c r="G9" s="82" t="s">
        <v>51</v>
      </c>
    </row>
    <row r="10" spans="1:7" ht="16.5" thickBot="1">
      <c r="A10" s="83"/>
      <c r="B10" s="83"/>
      <c r="C10" s="25">
        <v>43920</v>
      </c>
      <c r="D10" s="83"/>
      <c r="E10" s="21"/>
      <c r="F10" s="21"/>
      <c r="G10" s="83"/>
    </row>
    <row r="11" spans="1:7" ht="204" customHeight="1">
      <c r="A11" s="82" t="s">
        <v>43</v>
      </c>
      <c r="B11" s="82">
        <v>1.2730001172E+17</v>
      </c>
      <c r="C11" s="24"/>
      <c r="D11" s="82" t="s">
        <v>52</v>
      </c>
      <c r="E11" s="28"/>
      <c r="F11" s="28"/>
      <c r="G11" s="82" t="s">
        <v>53</v>
      </c>
    </row>
    <row r="12" spans="1:7" ht="16.5" thickBot="1">
      <c r="A12" s="83"/>
      <c r="B12" s="83"/>
      <c r="C12" s="25">
        <v>43920</v>
      </c>
      <c r="D12" s="83"/>
      <c r="E12" s="21"/>
      <c r="F12" s="21"/>
      <c r="G12" s="83"/>
    </row>
    <row r="13" spans="1:7" ht="204" customHeight="1">
      <c r="A13" s="82" t="s">
        <v>43</v>
      </c>
      <c r="B13" s="82">
        <v>1.2730001172E+17</v>
      </c>
      <c r="C13" s="24"/>
      <c r="D13" s="82" t="s">
        <v>54</v>
      </c>
      <c r="E13" s="28"/>
      <c r="F13" s="28"/>
      <c r="G13" s="82" t="s">
        <v>55</v>
      </c>
    </row>
    <row r="14" spans="1:7" ht="16.5" thickBot="1">
      <c r="A14" s="83"/>
      <c r="B14" s="83"/>
      <c r="C14" s="25">
        <v>43920</v>
      </c>
      <c r="D14" s="83"/>
      <c r="E14" s="21"/>
      <c r="F14" s="21"/>
      <c r="G14" s="83"/>
    </row>
    <row r="15" spans="1:7" ht="204" customHeight="1">
      <c r="A15" s="82" t="s">
        <v>43</v>
      </c>
      <c r="B15" s="82">
        <v>1.2730001172E+17</v>
      </c>
      <c r="C15" s="24"/>
      <c r="D15" s="82" t="s">
        <v>56</v>
      </c>
      <c r="E15" s="28"/>
      <c r="F15" s="28"/>
      <c r="G15" s="82" t="s">
        <v>57</v>
      </c>
    </row>
    <row r="16" spans="1:7" ht="16.5" thickBot="1">
      <c r="A16" s="83"/>
      <c r="B16" s="83"/>
      <c r="C16" s="25">
        <v>43942</v>
      </c>
      <c r="D16" s="83"/>
      <c r="E16" s="21"/>
      <c r="F16" s="21"/>
      <c r="G16" s="83"/>
    </row>
    <row r="17" spans="1:7" ht="110.25" customHeight="1" thickBot="1">
      <c r="A17" s="84" t="s">
        <v>58</v>
      </c>
      <c r="B17" s="85"/>
      <c r="C17" s="85"/>
      <c r="D17" s="86"/>
      <c r="E17" s="29"/>
      <c r="F17" s="29"/>
      <c r="G17" s="26" t="s">
        <v>59</v>
      </c>
    </row>
    <row r="18" spans="1:7" ht="188.25" customHeight="1">
      <c r="A18" s="82" t="s">
        <v>60</v>
      </c>
      <c r="B18" s="82">
        <v>1.2730001171900001E+21</v>
      </c>
      <c r="C18" s="24"/>
      <c r="D18" s="82" t="s">
        <v>61</v>
      </c>
      <c r="E18" s="28"/>
      <c r="F18" s="28"/>
      <c r="G18" s="82" t="s">
        <v>62</v>
      </c>
    </row>
    <row r="19" spans="1:7" ht="16.5" thickBot="1">
      <c r="A19" s="83"/>
      <c r="B19" s="83"/>
      <c r="C19" s="25">
        <v>43725</v>
      </c>
      <c r="D19" s="83"/>
      <c r="E19" s="21"/>
      <c r="F19" s="21"/>
      <c r="G19" s="83"/>
    </row>
    <row r="20" spans="1:7" ht="172.5" customHeight="1">
      <c r="A20" s="82" t="s">
        <v>63</v>
      </c>
      <c r="B20" s="82">
        <v>1.27300011719E+17</v>
      </c>
      <c r="C20" s="24"/>
      <c r="D20" s="82" t="s">
        <v>64</v>
      </c>
      <c r="E20" s="24"/>
      <c r="F20" s="24"/>
      <c r="G20" s="24"/>
    </row>
    <row r="21" spans="1:7" ht="16.5" thickBot="1">
      <c r="A21" s="83"/>
      <c r="B21" s="83"/>
      <c r="C21" s="25">
        <v>43819</v>
      </c>
      <c r="D21" s="83"/>
      <c r="E21" s="22"/>
      <c r="F21" s="22"/>
      <c r="G21" s="22" t="s">
        <v>65</v>
      </c>
    </row>
    <row r="22" spans="1:7" ht="345.75" customHeight="1">
      <c r="A22" s="82" t="s">
        <v>66</v>
      </c>
      <c r="B22" s="82" t="s">
        <v>67</v>
      </c>
      <c r="C22" s="24"/>
      <c r="D22" s="82" t="s">
        <v>68</v>
      </c>
      <c r="E22" s="28"/>
      <c r="F22" s="28"/>
      <c r="G22" s="91">
        <v>10906</v>
      </c>
    </row>
    <row r="23" spans="1:7" ht="15.75">
      <c r="A23" s="90"/>
      <c r="B23" s="90"/>
      <c r="C23" s="24"/>
      <c r="D23" s="90"/>
      <c r="E23" s="23"/>
      <c r="F23" s="23"/>
      <c r="G23" s="92"/>
    </row>
    <row r="24" spans="1:7" ht="16.5" thickBot="1">
      <c r="A24" s="83"/>
      <c r="B24" s="83"/>
      <c r="C24" s="27">
        <v>43913</v>
      </c>
      <c r="D24" s="83"/>
      <c r="E24" s="21"/>
      <c r="F24" s="21"/>
      <c r="G24" s="93"/>
    </row>
    <row r="25" spans="1:7" ht="377.25" customHeight="1">
      <c r="A25" s="82" t="s">
        <v>69</v>
      </c>
      <c r="B25" s="82">
        <v>92</v>
      </c>
      <c r="C25" s="24"/>
      <c r="D25" s="82" t="s">
        <v>70</v>
      </c>
      <c r="E25" s="28"/>
      <c r="F25" s="28"/>
      <c r="G25" s="82" t="s">
        <v>71</v>
      </c>
    </row>
    <row r="26" spans="1:7" ht="16.5" thickBot="1">
      <c r="A26" s="83"/>
      <c r="B26" s="83"/>
      <c r="C26" s="25">
        <v>43990</v>
      </c>
      <c r="D26" s="83"/>
      <c r="E26" s="21"/>
      <c r="F26" s="21"/>
      <c r="G26" s="83"/>
    </row>
    <row r="27" spans="1:7" ht="16.5" thickBot="1">
      <c r="A27" s="87" t="s">
        <v>8</v>
      </c>
      <c r="B27" s="88"/>
      <c r="C27" s="88"/>
      <c r="D27" s="89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2024-12-02T13:51:01Z</dcterms:modified>
</cp:coreProperties>
</file>